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W:\2025\Q3 2025\Conf Call\"/>
    </mc:Choice>
  </mc:AlternateContent>
  <xr:revisionPtr revIDLastSave="0" documentId="8_{AC9002C3-26D7-46DE-A23C-0EC11540D040}" xr6:coauthVersionLast="47" xr6:coauthVersionMax="47" xr10:uidLastSave="{00000000-0000-0000-0000-000000000000}"/>
  <bookViews>
    <workbookView xWindow="-108" yWindow="-108" windowWidth="23256" windowHeight="12456" tabRatio="805" firstSheet="3" activeTab="5" xr2:uid="{FB81D475-0628-4FE2-9DEC-6624496DA48F}"/>
  </bookViews>
  <sheets>
    <sheet name="Cover" sheetId="72" r:id="rId1"/>
    <sheet name="Consolidated Income Statement" sheetId="62" r:id="rId2"/>
    <sheet name="Consolidated Balance Sheet" sheetId="64" r:id="rId3"/>
    <sheet name="Consolidated Cash Flows" sheetId="76" r:id="rId4"/>
    <sheet name="Wireless Trended Schedule" sheetId="68" r:id="rId5"/>
    <sheet name="Pay-TV Trended Schedule" sheetId="69" r:id="rId6"/>
    <sheet name="BSS Trended Schedule" sheetId="70" r:id="rId7"/>
    <sheet name="Debt Trended Schedule" sheetId="71" r:id="rId8"/>
    <sheet name="3Q25 Non-GAAP Walk" sheetId="75" r:id="rId9"/>
    <sheet name="Footnotes" sheetId="74" r:id="rId10"/>
  </sheets>
  <definedNames>
    <definedName name="__xlfn.AVERAGEIF" hidden="1">#NAME?</definedName>
    <definedName name="_jr02" localSheetId="0">#REF!</definedName>
    <definedName name="_jr02">#REF!</definedName>
    <definedName name="_jr03" localSheetId="0">#REF!</definedName>
    <definedName name="_jr03">#REF!</definedName>
    <definedName name="_jr04" localSheetId="0">#REF!</definedName>
    <definedName name="_jr04">#REF!</definedName>
    <definedName name="_Jul08" localSheetId="0">#REF!</definedName>
    <definedName name="_Jul08">#REF!</definedName>
    <definedName name="_sac2" localSheetId="0">#REF!</definedName>
    <definedName name="_sac2">#REF!</definedName>
    <definedName name="Accounting" localSheetId="0">#REF!</definedName>
    <definedName name="Accounting">#REF!</definedName>
    <definedName name="Actual2008Writedowns">#REF!</definedName>
    <definedName name="Ad_Sales">#REF!</definedName>
    <definedName name="anscount" hidden="1">5</definedName>
    <definedName name="Apr" localSheetId="0">#REF!</definedName>
    <definedName name="Apr">#REF!</definedName>
    <definedName name="Apr_1" localSheetId="0">#REF!</definedName>
    <definedName name="Apr_1">#REF!</definedName>
    <definedName name="Apr_2" localSheetId="0">#REF!</definedName>
    <definedName name="Apr_2">#REF!</definedName>
    <definedName name="AprF">#REF!</definedName>
    <definedName name="april">#REF!</definedName>
    <definedName name="ARPU">#REF!</definedName>
    <definedName name="asfd">#REF!</definedName>
    <definedName name="asgf">#REF!</definedName>
    <definedName name="ATLHeadsFeb05">#REF!</definedName>
    <definedName name="ATLHeadsJan05">#REF!</definedName>
    <definedName name="ATLHeadsJul05">#REF!</definedName>
    <definedName name="ATLHeadsJun05">#REF!</definedName>
    <definedName name="ATLHeadsMar05">#REF!</definedName>
    <definedName name="ATLHeadsMay05">#REF!</definedName>
    <definedName name="ATLHeadsOct05">#REF!</definedName>
    <definedName name="ATLHeadsSep05">#REF!</definedName>
    <definedName name="Aug">#REF!</definedName>
    <definedName name="Aug_1">#REF!</definedName>
    <definedName name="Aug_2">#REF!</definedName>
    <definedName name="ben">#REF!</definedName>
    <definedName name="bfdgts">#REF!</definedName>
    <definedName name="bfsg">#REF!</definedName>
    <definedName name="Billing">#REF!</definedName>
    <definedName name="bsfgbt">#REF!</definedName>
    <definedName name="Bulk_Distribution___Georgia">#REF!</definedName>
    <definedName name="Call_Center">#REF!</definedName>
    <definedName name="Cap_Ex_Building">#REF!</definedName>
    <definedName name="CapX">#REF!</definedName>
    <definedName name="Category">#REF!</definedName>
    <definedName name="cfxgb">#REF!</definedName>
    <definedName name="churnbb">#REF!</definedName>
    <definedName name="churnpay">#REF!</definedName>
    <definedName name="Classification" localSheetId="0">#REF!</definedName>
    <definedName name="Classification">#REF!</definedName>
    <definedName name="COGS" localSheetId="0">#REF!</definedName>
    <definedName name="COGS">#REF!</definedName>
    <definedName name="Collection" localSheetId="0">#REF!</definedName>
    <definedName name="Collection">#REF!</definedName>
    <definedName name="Comp_Program_Management">#REF!</definedName>
    <definedName name="Consolidation">#REF!</definedName>
    <definedName name="Consolidation_ColHeader">#REF!</definedName>
    <definedName name="Consolidation_ColHeader0">#REF!</definedName>
    <definedName name="Consolidation_ColHeader1">#REF!</definedName>
    <definedName name="Consolidation_Data">#REF!</definedName>
    <definedName name="Consolidation_Data__Col2__Row1">#REF!</definedName>
    <definedName name="Consolidation_Data__Col2__Row2">#REF!</definedName>
    <definedName name="Consolidation_RowHeader">#REF!</definedName>
    <definedName name="Consolidation_RowHeader__Row1">#REF!</definedName>
    <definedName name="Consolidation_RowHeader__Row2">#REF!</definedName>
    <definedName name="Consolidation_RowHeader0">#REF!</definedName>
    <definedName name="Consolidation_RowHeader0__Row1">#REF!</definedName>
    <definedName name="Consolidation_RowHeader0__Row2">#REF!</definedName>
    <definedName name="Consolidation_RowHeader1">#REF!</definedName>
    <definedName name="Consolidation_RowHeader1__Row1">#REF!</definedName>
    <definedName name="Consolidation_RowHeader1__Row2">#REF!</definedName>
    <definedName name="Consolidation_UpperLeft">#REF!</definedName>
    <definedName name="Corp_OH">#REF!</definedName>
    <definedName name="csAllowDetailBudgeting">1</definedName>
    <definedName name="csAllowLocalConsolidation">1</definedName>
    <definedName name="csAppName">"FlFcBkFmGhGaFj@bAeDmE`CoA`DbAk"</definedName>
    <definedName name="csARPU_Financials_Dim01">"="</definedName>
    <definedName name="csARPU_Financials_Dim02">"="</definedName>
    <definedName name="csARPU_Financials_Dim04">"="</definedName>
    <definedName name="csARPU_Financials_Dim06">"="</definedName>
    <definedName name="csARPU_Financials_Dim07">"="</definedName>
    <definedName name="csARPU_Financials_Dim08">"="</definedName>
    <definedName name="csARPU_Financials_Dim09">"="</definedName>
    <definedName name="csARPU_Financials_Dim10">"="</definedName>
    <definedName name="csARPU_Financials_Dim11">"="</definedName>
    <definedName name="csARPU_Financials_Dim12">"="</definedName>
    <definedName name="csARPU_Financials_Dim13">"="</definedName>
    <definedName name="csBudVer_Summary_Monthly1_Dim01">"="</definedName>
    <definedName name="csBudVer_Summary_Monthly1_Dim02">"="</definedName>
    <definedName name="csBudVer_Summary_Monthly1_Dim03">"="</definedName>
    <definedName name="csBudVer_Summary_Monthly1_Dim04">"="</definedName>
    <definedName name="csBudVer_Summary_Monthly1_Dim05">"="</definedName>
    <definedName name="csBudVer_Summary_Monthly1_Dim06">"="</definedName>
    <definedName name="csBudVer_Summary_Monthly1_Dim07">"="</definedName>
    <definedName name="csBudVer_Summary_Monthly1_Dim08">"="</definedName>
    <definedName name="csBudVer_Summary_Monthly1_Dim09">"="</definedName>
    <definedName name="csBudVer_Summary_Monthly1_Dim10">"="</definedName>
    <definedName name="csBudVer_Summary_Monthly1_Dim11">"="</definedName>
    <definedName name="csBudVer_Summary_Monthly1_Dim13">"="</definedName>
    <definedName name="csDesignMode">1</definedName>
    <definedName name="csDetail_DISH_Dim01">"="</definedName>
    <definedName name="csDetail_DISH_Dim02">"="</definedName>
    <definedName name="csDetail_DISH_Dim06">"="</definedName>
    <definedName name="csDetail_DISH_Dim07">"="</definedName>
    <definedName name="csDetail_DISH_Dim08">"="</definedName>
    <definedName name="csDetail_DISH_Dim09">"="</definedName>
    <definedName name="csDetail_DISH_Dim10">"="</definedName>
    <definedName name="csDetail_DISH_Dim11">"="</definedName>
    <definedName name="csDetail_DISH_Dim12">"="</definedName>
    <definedName name="csDetail_DISH_Dim13">"="</definedName>
    <definedName name="csDetail_Input_DNS1_Dim12">"="</definedName>
    <definedName name="csDetail_Input_DNS1_Dim13">"="</definedName>
    <definedName name="csDetail_Input1_Dim10">"="</definedName>
    <definedName name="csDetail_Input1_Dim11">"="</definedName>
    <definedName name="csDetail_Input1_Dim12">"="</definedName>
    <definedName name="csDetail_Input1_Dim13">"="</definedName>
    <definedName name="csDetailBudgetingURL">"FlFcBkFmGhGaD`@c@eEj@oFdFhEdAlAgEoE`@iAeBmBdDkAn@fDoEgFdCcEeEfAaEkEhAjEcBgFoDi@d@aAeGdCkCgAjCkA`DmEbAnDnAnBdDjEaCbDkDaGf@cDb@m@dD`EiE`GhClBeDoAb@eDcEkBl"</definedName>
    <definedName name="csKeepAlive">5</definedName>
    <definedName name="csLocalConsolidationOnSubmit">1</definedName>
    <definedName name="csRefreshOnOpen">1</definedName>
    <definedName name="csRefreshOnRotate">1</definedName>
    <definedName name="CurrentYear_Budget" localSheetId="0">#REF!</definedName>
    <definedName name="CurrentYear_Budget">#REF!</definedName>
    <definedName name="cxfbgs" localSheetId="0">#REF!</definedName>
    <definedName name="cxfbgs">#REF!</definedName>
    <definedName name="cxfzgb">#REF!</definedName>
    <definedName name="czfxgb">#REF!</definedName>
    <definedName name="date">#REF!</definedName>
    <definedName name="Dec">#REF!</definedName>
    <definedName name="Dec_1">#REF!</definedName>
    <definedName name="Dec_2">#REF!</definedName>
    <definedName name="decr02" localSheetId="0">#REF!</definedName>
    <definedName name="decr02">#REF!</definedName>
    <definedName name="decr03" localSheetId="0">#REF!</definedName>
    <definedName name="decr03">#REF!</definedName>
    <definedName name="decr04" localSheetId="0">#REF!</definedName>
    <definedName name="decr04">#REF!</definedName>
    <definedName name="Deliverable" localSheetId="0">#REF!</definedName>
    <definedName name="Deliverable">#REF!</definedName>
    <definedName name="den" localSheetId="0">#REF!</definedName>
    <definedName name="den">#REF!</definedName>
    <definedName name="DENHeadsFeb05" localSheetId="0">#REF!</definedName>
    <definedName name="DENHeadsFeb05">#REF!</definedName>
    <definedName name="DENHeadsJan05">#REF!</definedName>
    <definedName name="DENHeadsJul05">#REF!</definedName>
    <definedName name="DENHeadsJun05">#REF!</definedName>
    <definedName name="DENHeadsMar05">#REF!</definedName>
    <definedName name="DENHeadsMay05">#REF!</definedName>
    <definedName name="DENHeadsOct05">#REF!</definedName>
    <definedName name="DENHeadsSep05">#REF!</definedName>
    <definedName name="dfgbs">#REF!</definedName>
    <definedName name="Dish_GA">#REF!</definedName>
    <definedName name="DISH_Network_Bad_Debts">#REF!</definedName>
    <definedName name="DISH_Network_Commissions">#REF!</definedName>
    <definedName name="DISH_Network_Service_Corp.">#REF!</definedName>
    <definedName name="dsf">#REF!</definedName>
    <definedName name="Echosphere">#REF!</definedName>
    <definedName name="ELPHeadsFeb05">#REF!</definedName>
    <definedName name="ELPHeadsJan05">#REF!</definedName>
    <definedName name="ELPHeadsJul05">#REF!</definedName>
    <definedName name="ELPHeadsJun05">#REF!</definedName>
    <definedName name="ELPHeadsMar05">#REF!</definedName>
    <definedName name="ELPHeadsMay05">#REF!</definedName>
    <definedName name="ELPHeadsOct05">#REF!</definedName>
    <definedName name="ELPHeadsSep05">#REF!</definedName>
    <definedName name="End_1">#REF!</definedName>
    <definedName name="End_2">#REF!</definedName>
    <definedName name="erg">#REF!</definedName>
    <definedName name="ergvsed">#REF!</definedName>
    <definedName name="ersa">#REF!</definedName>
    <definedName name="EssbaseSubscribers">#REF!</definedName>
    <definedName name="Executive">#REF!</definedName>
    <definedName name="F_1">#REF!</definedName>
    <definedName name="F_2">#REF!</definedName>
    <definedName name="Feb">#REF!</definedName>
    <definedName name="fgsb">#REF!</definedName>
    <definedName name="Five_Yr_Forecast">#REF!</definedName>
    <definedName name="Focus">#REF!</definedName>
    <definedName name="HTS_CAS_Operations">#REF!</definedName>
    <definedName name="HTS_Corporate_Building__90_Inverness">#REF!</definedName>
    <definedName name="HTS_Cost_per_Sub">#REF!</definedName>
    <definedName name="HTS_CPD_Operations">#REF!</definedName>
    <definedName name="HTS_DISH_Network_Engineering">#REF!</definedName>
    <definedName name="HTS_Engineering">#REF!</definedName>
    <definedName name="HTS_Global_Manufacturing">#REF!</definedName>
    <definedName name="HTS_Logistics">#REF!</definedName>
    <definedName name="HTS_NagraStar">#REF!</definedName>
    <definedName name="HTS_Packout">#REF!</definedName>
    <definedName name="HTS_Program_Management">#REF!</definedName>
    <definedName name="HTS_Quality_Assurance">#REF!</definedName>
    <definedName name="HTS_Roll_up">#REF!</definedName>
    <definedName name="HTS_Sales_of_Digital_Receiver_Systems">#REF!</definedName>
    <definedName name="HTS_Service">#REF!</definedName>
    <definedName name="HTS_Total">#REF!</definedName>
    <definedName name="Hyperion_Planning_Budget" comment="This range will pull the out year budget from the essbase cube - Plan1">#REF!</definedName>
    <definedName name="iiiii">#REF!</definedName>
    <definedName name="iiiiiiiii">#REF!</definedName>
    <definedName name="iiiiiiiiiiiii">#REF!</definedName>
    <definedName name="Intl_Almelo">#REF!</definedName>
    <definedName name="Intl_Asian_Roll_up">#REF!</definedName>
    <definedName name="Intl_Hong_Kong">#REF!</definedName>
    <definedName name="Intl_India">#REF!</definedName>
    <definedName name="Intl_Indonesia">#REF!</definedName>
    <definedName name="Intl_Singapore">#REF!</definedName>
    <definedName name="J_1">#REF!</definedName>
    <definedName name="J_2">#REF!</definedName>
    <definedName name="Jan">#REF!</definedName>
    <definedName name="Jul">#REF!</definedName>
    <definedName name="Jul_1">#REF!</definedName>
    <definedName name="Jul_2">#REF!</definedName>
    <definedName name="Jun">#REF!</definedName>
    <definedName name="Jun_1">#REF!</definedName>
    <definedName name="Jun_2">#REF!</definedName>
    <definedName name="limcount" hidden="1">3</definedName>
    <definedName name="list">#REF!</definedName>
    <definedName name="llllllll" localSheetId="0">#REF!</definedName>
    <definedName name="llllllll">#REF!</definedName>
    <definedName name="M2Q">#REF!</definedName>
    <definedName name="Manual">#REF!</definedName>
    <definedName name="Mar" localSheetId="0">#REF!</definedName>
    <definedName name="Mar">#REF!</definedName>
    <definedName name="Mar_1" localSheetId="0">#REF!</definedName>
    <definedName name="Mar_1">#REF!</definedName>
    <definedName name="Mar_2" localSheetId="0">#REF!</definedName>
    <definedName name="Mar_2">#REF!</definedName>
    <definedName name="Marketing___Advertising">#REF!</definedName>
    <definedName name="master">#REF!</definedName>
    <definedName name="May" localSheetId="0">#REF!</definedName>
    <definedName name="May">#REF!</definedName>
    <definedName name="May_1" localSheetId="0">#REF!</definedName>
    <definedName name="May_1">#REF!</definedName>
    <definedName name="May_2" localSheetId="0">#REF!</definedName>
    <definedName name="May_2">#REF!</definedName>
    <definedName name="MiQ">#REF!</definedName>
    <definedName name="mmth">#REF!</definedName>
    <definedName name="mtd">#REF!</definedName>
    <definedName name="Nov" localSheetId="0">#REF!</definedName>
    <definedName name="Nov">#REF!</definedName>
    <definedName name="Nov_1" localSheetId="0">#REF!</definedName>
    <definedName name="Nov_1">#REF!</definedName>
    <definedName name="Nov_2" localSheetId="0">#REF!</definedName>
    <definedName name="Nov_2">#REF!</definedName>
    <definedName name="Oct">#REF!</definedName>
    <definedName name="Oct_1">#REF!</definedName>
    <definedName name="Oct_2">#REF!</definedName>
    <definedName name="OneStream_ActualMonths_Selection">#REF!</definedName>
    <definedName name="OneStream_Company_Selection">#REF!</definedName>
    <definedName name="OneStream_Department_Selection">#REF!</definedName>
    <definedName name="OneStream_LastActual_Selection">#REF!</definedName>
    <definedName name="OSMonth">#REF!</definedName>
    <definedName name="Other_Inc_Exp" localSheetId="0">#REF!</definedName>
    <definedName name="Other_Inc_Exp">#REF!</definedName>
    <definedName name="Other_OPEX" localSheetId="0">#REF!</definedName>
    <definedName name="Other_OPEX">#REF!</definedName>
    <definedName name="Other_Rev" localSheetId="0">#REF!</definedName>
    <definedName name="Other_Rev">#REF!</definedName>
    <definedName name="Pay_per_View_G_A">#REF!</definedName>
    <definedName name="pp">#REF!</definedName>
    <definedName name="pppppppp">#REF!</definedName>
    <definedName name="price">#REF!</definedName>
    <definedName name="_xlnm.Print_Area" localSheetId="6">'BSS Trended Schedule'!$A$1:$K$40</definedName>
    <definedName name="_xlnm.Print_Area" localSheetId="2">'Consolidated Balance Sheet'!$A$1:$I$65</definedName>
    <definedName name="_xlnm.Print_Area" localSheetId="3">'Consolidated Cash Flows'!$A$1:$K$71</definedName>
    <definedName name="_xlnm.Print_Area" localSheetId="1">'Consolidated Income Statement'!$A$1:$K$44</definedName>
    <definedName name="_xlnm.Print_Area" localSheetId="0">Cover!$A$1:$P$38</definedName>
    <definedName name="_xlnm.Print_Area" localSheetId="7">'Debt Trended Schedule'!$A$1:$J$40</definedName>
    <definedName name="_xlnm.Print_Area" localSheetId="9">Footnotes!$A$1:$A$27</definedName>
    <definedName name="_xlnm.Print_Area" localSheetId="5">'Pay-TV Trended Schedule'!$A$1:$K$44</definedName>
    <definedName name="_xlnm.Print_Area" localSheetId="4">'Wireless Trended Schedule'!$A$1:$K$42</definedName>
    <definedName name="_xlnm.Print_Area">#N/A</definedName>
    <definedName name="_xlnm.Print_Titles">#N/A</definedName>
    <definedName name="Programming_Administration" localSheetId="0">#REF!</definedName>
    <definedName name="Programming_Administration">#REF!</definedName>
    <definedName name="QiY">#REF!</definedName>
    <definedName name="qmaster">#REF!</definedName>
    <definedName name="Quarters">#REF!</definedName>
    <definedName name="QuickView_2018" localSheetId="0">#REF!</definedName>
    <definedName name="QuickView_2018">#REF!</definedName>
    <definedName name="QuickView_2018_ColHeader" localSheetId="0">#REF!</definedName>
    <definedName name="QuickView_2018_ColHeader">#REF!</definedName>
    <definedName name="QuickView_2018_Data" localSheetId="0">#REF!</definedName>
    <definedName name="QuickView_2018_Data">#REF!</definedName>
    <definedName name="QuickView_2018_RowHeader">#REF!</definedName>
    <definedName name="QuickView_2018_UpperLeft">#REF!</definedName>
    <definedName name="QuickView_QuickVi">#REF!</definedName>
    <definedName name="QuickView_QuickVi_ColHeader">#REF!</definedName>
    <definedName name="QuickView_QuickVi_Data">#REF!</definedName>
    <definedName name="QuickView_QuickVi_RowHeader">#REF!</definedName>
    <definedName name="QuickView_QuickVi_UpperLeft">#REF!</definedName>
    <definedName name="QuickView_QuickView10">#REF!</definedName>
    <definedName name="QuickView_QuickView10_ColHeader">#REF!</definedName>
    <definedName name="QuickView_QuickView10_Data">#REF!</definedName>
    <definedName name="QuickView_QuickView10_RowHeader">#REF!</definedName>
    <definedName name="QuickView_QuickView10_UpperLeft">#REF!</definedName>
    <definedName name="QuickView_QuickView100">#REF!</definedName>
    <definedName name="QuickView_QuickView100_ColHeader">#REF!</definedName>
    <definedName name="QuickView_QuickView100_UpperLeft">#REF!</definedName>
    <definedName name="QuickView_QuickView11">#REF!</definedName>
    <definedName name="QuickView_QuickView11_UpperLeft">#REF!</definedName>
    <definedName name="QuickView_QuickView12">#REF!</definedName>
    <definedName name="QuickView_QuickView12_ColHeader">#REF!</definedName>
    <definedName name="QuickView_QuickView12_Data">#REF!</definedName>
    <definedName name="QuickView_QuickView12_RowHeader">#REF!</definedName>
    <definedName name="QuickView_QuickView12_UpperLeft">#REF!</definedName>
    <definedName name="QuickView_QuickView1234">#REF!</definedName>
    <definedName name="QuickView_QuickView1234_ColHeader">#REF!</definedName>
    <definedName name="QuickView_QuickView1234_Data">#REF!</definedName>
    <definedName name="QuickView_QuickView1234_RowHeader">#REF!</definedName>
    <definedName name="QuickView_QuickView1234_UpperLeft">#REF!</definedName>
    <definedName name="QuickView_QuickView1235">#REF!</definedName>
    <definedName name="QuickView_QuickView1235_ColHeader">#REF!</definedName>
    <definedName name="QuickView_QuickView1235_Data">#REF!</definedName>
    <definedName name="QuickView_QuickView1235_RowHeader">#REF!</definedName>
    <definedName name="QuickView_QuickView1235_UpperLeft">#REF!</definedName>
    <definedName name="QuickView_QuickView1236">#REF!</definedName>
    <definedName name="QuickView_QuickView1236_ColHeader">#REF!</definedName>
    <definedName name="QuickView_QuickView1236_Data">#REF!</definedName>
    <definedName name="QuickView_QuickView1236_RowHeader">#REF!</definedName>
    <definedName name="QuickView_QuickView1236_UpperLeft">#REF!</definedName>
    <definedName name="QuickView_QuickView13">#REF!</definedName>
    <definedName name="QuickView_QuickView13_ColHeader">#REF!</definedName>
    <definedName name="QuickView_QuickView13_Data">#REF!</definedName>
    <definedName name="QuickView_QuickView13_RowHeader">#REF!</definedName>
    <definedName name="QuickView_QuickView13_UpperLeft">#REF!</definedName>
    <definedName name="QuickView_QuickView14">#REF!</definedName>
    <definedName name="QuickView_QuickView14_ColHeader">#REF!</definedName>
    <definedName name="QuickView_QuickView14_Data">#REF!</definedName>
    <definedName name="QuickView_QuickView14_RowHeader">#REF!</definedName>
    <definedName name="QuickView_QuickView14_UpperLeft">#REF!</definedName>
    <definedName name="QuickView_QuickView15">#REF!</definedName>
    <definedName name="QuickView_QuickView15_ColHeader">#REF!</definedName>
    <definedName name="QuickView_QuickView15_Data">#REF!</definedName>
    <definedName name="QuickView_QuickView15_RowHeader">#REF!</definedName>
    <definedName name="QuickView_QuickView15_UpperLeft">#REF!</definedName>
    <definedName name="QuickView_QuickView16">#REF!</definedName>
    <definedName name="QuickView_QuickView16_ColHeader">#REF!</definedName>
    <definedName name="QuickView_QuickView16_Data">#REF!</definedName>
    <definedName name="QuickView_QuickView16_RowHeader">#REF!</definedName>
    <definedName name="QuickView_QuickView16_UpperLeft">#REF!</definedName>
    <definedName name="QuickView_QuickView17">#REF!</definedName>
    <definedName name="QuickView_QuickView17_ColHeader">#REF!</definedName>
    <definedName name="QuickView_QuickView17_Data">#REF!</definedName>
    <definedName name="QuickView_QuickView17_RowHeader">#REF!</definedName>
    <definedName name="QuickView_QuickView17_UpperLeft">#REF!</definedName>
    <definedName name="QuickView_QuickView18">#REF!</definedName>
    <definedName name="QuickView_QuickView18_ColHeader">#REF!</definedName>
    <definedName name="QuickView_QuickView18_Data">#REF!</definedName>
    <definedName name="QuickView_QuickView18_RowHeader">#REF!</definedName>
    <definedName name="QuickView_QuickView18_UpperLeft">#REF!</definedName>
    <definedName name="QuickView_QuickView19">#REF!</definedName>
    <definedName name="QuickView_QuickView19_ColHeader">#REF!</definedName>
    <definedName name="QuickView_QuickView19_Data">#REF!</definedName>
    <definedName name="QuickView_QuickView19_RowHeader">#REF!</definedName>
    <definedName name="QuickView_QuickView19_UpperLeft">#REF!</definedName>
    <definedName name="QuickView_QuickView1ewrw">#REF!</definedName>
    <definedName name="QuickView_QuickView1ewrw_ColHeader">#REF!</definedName>
    <definedName name="QuickView_QuickView1ewrw_Data">#REF!</definedName>
    <definedName name="QuickView_QuickView1ewrw_RowHeader">#REF!</definedName>
    <definedName name="QuickView_QuickView1ewrw_UpperLeft">#REF!</definedName>
    <definedName name="QuickView_QuickView20">#REF!</definedName>
    <definedName name="QuickView_QuickView20_ColHeader">#REF!</definedName>
    <definedName name="QuickView_QuickView20_Data">#REF!</definedName>
    <definedName name="QuickView_QuickView20_RowHeader">#REF!</definedName>
    <definedName name="QuickView_QuickView20_UpperLeft">#REF!</definedName>
    <definedName name="QuickView_QuickView21">#REF!</definedName>
    <definedName name="QuickView_QuickView21_ColHeader">#REF!</definedName>
    <definedName name="QuickView_QuickView21_Data">#REF!</definedName>
    <definedName name="QuickView_QuickView21_RowHeader">#REF!</definedName>
    <definedName name="QuickView_QuickView21_UpperLeft">#REF!</definedName>
    <definedName name="QuickView_QuickView4">#REF!</definedName>
    <definedName name="QuickView_QuickView4_ColHeader">#REF!</definedName>
    <definedName name="QuickView_QuickView4_Data">#REF!</definedName>
    <definedName name="QuickView_QuickView4_RowHeader">#REF!</definedName>
    <definedName name="QuickView_QuickView4_UpperLeft">#REF!</definedName>
    <definedName name="QuickView_QuickView5">#REF!</definedName>
    <definedName name="QuickView_QuickView5_ColHeader">#REF!</definedName>
    <definedName name="QuickView_QuickView5_Data">#REF!</definedName>
    <definedName name="QuickView_QuickView5_RowHeader">#REF!</definedName>
    <definedName name="QuickView_QuickView5_UpperLeft">#REF!</definedName>
    <definedName name="QuickView_QuickView6">#REF!</definedName>
    <definedName name="QuickView_QuickView6_ColHeader">#REF!</definedName>
    <definedName name="QuickView_QuickView6_Data">#REF!</definedName>
    <definedName name="QuickView_QuickView6_RowHeader">#REF!</definedName>
    <definedName name="QuickView_QuickView6_UpperLeft">#REF!</definedName>
    <definedName name="QuickView_QuickView7">#REF!</definedName>
    <definedName name="QuickView_QuickView7_ColHeader">#REF!</definedName>
    <definedName name="QuickView_QuickView7_Data">#REF!</definedName>
    <definedName name="QuickView_QuickView7_RowHeader">#REF!</definedName>
    <definedName name="QuickView_QuickView7_UpperLeft">#REF!</definedName>
    <definedName name="QuickView_QuickView8">#REF!</definedName>
    <definedName name="QuickView_QuickView8_ColHeader">#REF!</definedName>
    <definedName name="QuickView_QuickView8_Data">#REF!</definedName>
    <definedName name="QuickView_QuickView8_RowHeader">#REF!</definedName>
    <definedName name="QuickView_QuickView8_UpperLeft">#REF!</definedName>
    <definedName name="QuickView_upgrades">#REF!</definedName>
    <definedName name="QuickView_upgrades_ColHeader">#REF!</definedName>
    <definedName name="QuickView_upgrades_Data">#REF!</definedName>
    <definedName name="QuickView_upgrades_RowHeader">#REF!</definedName>
    <definedName name="QuickView_upgrades_UpperLeft">#REF!</definedName>
    <definedName name="rawesg">#REF!</definedName>
    <definedName name="Region">#REF!</definedName>
    <definedName name="Retail_Services">#REF!</definedName>
    <definedName name="SAC">#REF!</definedName>
    <definedName name="Satellite_Related_Costs">#REF!</definedName>
    <definedName name="sdaf">#REF!</definedName>
    <definedName name="Selling_Costs">#REF!</definedName>
    <definedName name="sencount" hidden="1">3</definedName>
    <definedName name="Sep" localSheetId="0">#REF!</definedName>
    <definedName name="Sep">#REF!</definedName>
    <definedName name="Sep_1" localSheetId="0">#REF!</definedName>
    <definedName name="Sep_1">#REF!</definedName>
    <definedName name="Sep_2" localSheetId="0">#REF!</definedName>
    <definedName name="Sep_2">#REF!</definedName>
    <definedName name="sf">#REF!</definedName>
    <definedName name="sger">#REF!</definedName>
    <definedName name="Specialized_Distribution">#REF!</definedName>
    <definedName name="SS_Existing">#REF!</definedName>
    <definedName name="Start" localSheetId="0">#REF!</definedName>
    <definedName name="Start">#REF!</definedName>
    <definedName name="Subs" localSheetId="0">#REF!</definedName>
    <definedName name="Subs">#REF!</definedName>
    <definedName name="Subscriber_Info" localSheetId="0">#REF!</definedName>
    <definedName name="Subscriber_Info">#REF!</definedName>
    <definedName name="Target_Marketing">#REF!</definedName>
    <definedName name="tcash">#REF!</definedName>
    <definedName name="tmonths">#REF!</definedName>
    <definedName name="trgbsdx" localSheetId="0">#REF!</definedName>
    <definedName name="trgbsdx">#REF!</definedName>
    <definedName name="Variable_Costs" localSheetId="0">#REF!</definedName>
    <definedName name="Variable_Costs">#REF!</definedName>
    <definedName name="vols" localSheetId="0">#REF!</definedName>
    <definedName name="vols">#REF!</definedName>
    <definedName name="www">#REF!</definedName>
    <definedName name="wwwwww">#REF!</definedName>
    <definedName name="X">#REF!</definedName>
    <definedName name="year">#REF!</definedName>
    <definedName name="ytd">#REF!</definedName>
    <definedName name="zxcgbs" localSheetId="0">#REF!</definedName>
    <definedName name="zxcgb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76" l="1"/>
  <c r="J29" i="76"/>
  <c r="J28" i="76"/>
  <c r="I28" i="76"/>
  <c r="H27" i="76"/>
  <c r="I26" i="76"/>
  <c r="I29" i="76" s="1"/>
  <c r="I33" i="64"/>
  <c r="I23" i="64"/>
  <c r="K40" i="68"/>
  <c r="J40" i="68"/>
  <c r="I43" i="62"/>
  <c r="H43" i="62"/>
  <c r="F43" i="62"/>
  <c r="E43" i="62"/>
  <c r="D43" i="62"/>
  <c r="C43" i="62"/>
  <c r="B43" i="62"/>
  <c r="K42" i="62"/>
  <c r="K43" i="62" s="1"/>
  <c r="J42" i="62"/>
  <c r="J43" i="62" s="1"/>
  <c r="J15" i="68" l="1"/>
  <c r="K16" i="70" l="1"/>
  <c r="K15" i="70" s="1"/>
  <c r="J15" i="70"/>
  <c r="J17" i="69"/>
  <c r="J16" i="69"/>
  <c r="J15" i="69" s="1"/>
  <c r="J18" i="69"/>
  <c r="K17" i="68"/>
  <c r="K15" i="68" s="1"/>
  <c r="K16" i="68"/>
  <c r="E35" i="68"/>
  <c r="E23" i="68"/>
  <c r="E28" i="68" s="1"/>
</calcChain>
</file>

<file path=xl/sharedStrings.xml><?xml version="1.0" encoding="utf-8"?>
<sst xmlns="http://schemas.openxmlformats.org/spreadsheetml/2006/main" count="343" uniqueCount="205">
  <si>
    <t>Inventory</t>
  </si>
  <si>
    <t>Net income (loss)</t>
  </si>
  <si>
    <t>Revenue:</t>
  </si>
  <si>
    <t>Service revenue</t>
  </si>
  <si>
    <t>Equipment sales and other revenue</t>
  </si>
  <si>
    <t>Total revenue</t>
  </si>
  <si>
    <t>Costs and Expenses (exclusive of depreciation and amortization):</t>
  </si>
  <si>
    <t>Cost of services</t>
  </si>
  <si>
    <t>Cost of sales - equipment and other</t>
  </si>
  <si>
    <t>Selling, general and administrative expenses</t>
  </si>
  <si>
    <t>Depreciation and amortization</t>
  </si>
  <si>
    <t>Total costs and expenses</t>
  </si>
  <si>
    <t>Operating income (loss)</t>
  </si>
  <si>
    <t>Other Income (Expense):</t>
  </si>
  <si>
    <t>Interest income</t>
  </si>
  <si>
    <t>Total other income (expense)</t>
  </si>
  <si>
    <t>Income (loss) before income taxes</t>
  </si>
  <si>
    <t>Income tax (provision) benefit, net</t>
  </si>
  <si>
    <t>Less: Net income (loss) attributable to noncontrolling interests, net of tax</t>
  </si>
  <si>
    <t>Assets</t>
  </si>
  <si>
    <t>Current Assets:</t>
  </si>
  <si>
    <t>Cash and cash equivalents</t>
  </si>
  <si>
    <t>Marketable investment securities</t>
  </si>
  <si>
    <t>Prepaids and other assets</t>
  </si>
  <si>
    <t>Other current assets</t>
  </si>
  <si>
    <t>Total current assets</t>
  </si>
  <si>
    <t>Noncurrent Assets:</t>
  </si>
  <si>
    <t>Restricted cash, cash equivalents and marketable investment securities</t>
  </si>
  <si>
    <t>Property and equipment, net</t>
  </si>
  <si>
    <t>Regulatory authorizations, net</t>
  </si>
  <si>
    <t>Other investments, net</t>
  </si>
  <si>
    <t>Operating lease assets</t>
  </si>
  <si>
    <t>Intangible assets, net</t>
  </si>
  <si>
    <t>Other noncurrent assets, net</t>
  </si>
  <si>
    <t>Total noncurrent assets</t>
  </si>
  <si>
    <t>Total assets</t>
  </si>
  <si>
    <t>Liabilities and Stockholders’ Equity (Deficit)</t>
  </si>
  <si>
    <t>Current Liabilities:</t>
  </si>
  <si>
    <t>Trade accounts payable</t>
  </si>
  <si>
    <t>Deferred revenue and other</t>
  </si>
  <si>
    <t>Accrued programming</t>
  </si>
  <si>
    <t>Accrued interest</t>
  </si>
  <si>
    <t>Other accrued expenses and liabilities</t>
  </si>
  <si>
    <t>Total current liabilities</t>
  </si>
  <si>
    <t>Long-Term Obligations, Net of Current Portion:</t>
  </si>
  <si>
    <t>Deferred tax liabilities, net</t>
  </si>
  <si>
    <t>Operating lease liabilities</t>
  </si>
  <si>
    <t>Long-term deferred revenue and other long-term liabilities</t>
  </si>
  <si>
    <t>Total long-term obligations, net of current portion</t>
  </si>
  <si>
    <t>Total liabilities</t>
  </si>
  <si>
    <t>Stockholders’ Equity (Deficit):</t>
  </si>
  <si>
    <t>Additional paid-in capital</t>
  </si>
  <si>
    <t>Accumulated other comprehensive income (loss)</t>
  </si>
  <si>
    <t>Accumulated earnings (deficit)</t>
  </si>
  <si>
    <t>Total EchoStar stockholders’ equity (deficit)</t>
  </si>
  <si>
    <t>Noncontrolling interests</t>
  </si>
  <si>
    <t>Total stockholders’ equity (deficit)</t>
  </si>
  <si>
    <t>Total liabilities and stockholders’ equity (deficit)</t>
  </si>
  <si>
    <t>Cash Flows From Operating Activities:</t>
  </si>
  <si>
    <t>Adjustments to reconcile net income (loss) to net cash flows from operating activities:</t>
  </si>
  <si>
    <t>Non-cash, stock-based compensation</t>
  </si>
  <si>
    <t>Deferred tax expense (benefit)</t>
  </si>
  <si>
    <t>Changes in allowance for credit losses</t>
  </si>
  <si>
    <t>Change in long-term deferred revenue and other long-term liabilities</t>
  </si>
  <si>
    <t>Other, net</t>
  </si>
  <si>
    <t>Changes in operating assets and operating liabilities, net</t>
  </si>
  <si>
    <t>Net cash flows from operating activities</t>
  </si>
  <si>
    <t>Cash Flows From Investing Activities:</t>
  </si>
  <si>
    <t>Purchases of marketable investment securities</t>
  </si>
  <si>
    <t>Sales and maturities of marketable investment securities</t>
  </si>
  <si>
    <t>Purchases of regulatory authorizations, including deposits</t>
  </si>
  <si>
    <t>Net cash flows from investing activities</t>
  </si>
  <si>
    <t>Cash Flows From Financing Activities:</t>
  </si>
  <si>
    <t>Repayment of long-term debt, finance lease and other obligations</t>
  </si>
  <si>
    <t>Redemption and repurchases of term loans, convertible and senior notes</t>
  </si>
  <si>
    <t>Early debt extinguishment gains (losses) of convertible and senior notes</t>
  </si>
  <si>
    <t>Purchase of SNR Management's ownership interest in SNR HoldCo</t>
  </si>
  <si>
    <t>Net cash flows from financing activities</t>
  </si>
  <si>
    <t>Effect of exchange rates on cash and cash equivalents</t>
  </si>
  <si>
    <t>Net increase (decrease) in cash, cash equivalents, restricted cash and cash equivalents</t>
  </si>
  <si>
    <t>Net proceeds from Class A common stock options exercised and stock issued</t>
  </si>
  <si>
    <t xml:space="preserve"> under the Employee Stock Purchase Plan</t>
  </si>
  <si>
    <t>Cash, cash equivalents, restricted cash and cash equivalents, beginning of period</t>
  </si>
  <si>
    <t>Cash, cash equivalents, restricted cash and cash equivalents, end of period</t>
  </si>
  <si>
    <t>Less: Purchases of property and equipment, net of refunds</t>
  </si>
  <si>
    <t xml:space="preserve"> (including capitalized interest related to FCC authorizations)</t>
  </si>
  <si>
    <t>Metrics</t>
  </si>
  <si>
    <t>DISH TV subscriber additions (losses), net (in millions)</t>
  </si>
  <si>
    <t>Pay-TV ARPU</t>
  </si>
  <si>
    <t>DISH TV subscriber additions, gross (in millions)</t>
  </si>
  <si>
    <t>DISH TV churn rate</t>
  </si>
  <si>
    <t>DISH TV SAC</t>
  </si>
  <si>
    <t>Costs and expenses:</t>
  </si>
  <si>
    <t>% of Service revenue</t>
  </si>
  <si>
    <t>% of Total revenue</t>
  </si>
  <si>
    <t>Wireless subscriber additions, gross (in millions)</t>
  </si>
  <si>
    <t>Wireless ARPU</t>
  </si>
  <si>
    <t>Wireless churn rate</t>
  </si>
  <si>
    <t>Wireless subscriber additions (losses), net (in millions)</t>
  </si>
  <si>
    <t>Broadband subscribers, as of period end (in millions)</t>
  </si>
  <si>
    <t>Broadband subscriber additions (losses), net (in millions)</t>
  </si>
  <si>
    <t>0 % Convertible Notes due 2025</t>
  </si>
  <si>
    <t>7 3/4% Senior Notes due 2026</t>
  </si>
  <si>
    <t>6 5/8% Senior Notes due 2026</t>
  </si>
  <si>
    <t>3 3/8% Convertible Notes due 2026</t>
  </si>
  <si>
    <t>5 1/4% Senior Secured Notes due 2026</t>
  </si>
  <si>
    <t>11 3/4% Senior Secured Notes due 2027</t>
  </si>
  <si>
    <t>7 3/8% Senior Notes due 2028</t>
  </si>
  <si>
    <t>5 3/4% Senior Secured Notes due 2028</t>
  </si>
  <si>
    <t>5 1/8% Senior Notes due 2029</t>
  </si>
  <si>
    <t>10 3/4% Senior Secured Notes due 2029</t>
  </si>
  <si>
    <t>3 7/8% Convertible Secured Notes due 2030</t>
  </si>
  <si>
    <t>6 3/4% Senior Secured Notes due 2030</t>
  </si>
  <si>
    <t>Other notes payable</t>
  </si>
  <si>
    <t>Subtotal</t>
  </si>
  <si>
    <t>Unamortized deferred financing costs and other debt discounts, net</t>
  </si>
  <si>
    <t>Total</t>
  </si>
  <si>
    <t>Total debt, finance lease and other obligations, net of current portion</t>
  </si>
  <si>
    <t>Finance lease obligations</t>
  </si>
  <si>
    <t>Less: current portion</t>
  </si>
  <si>
    <t>DISH</t>
  </si>
  <si>
    <t>DBS SubscriberCo</t>
  </si>
  <si>
    <t>DDBS</t>
  </si>
  <si>
    <t>HSSC</t>
  </si>
  <si>
    <t>SATS</t>
  </si>
  <si>
    <t>​</t>
  </si>
  <si>
    <t>% of Equipment sales and other revenue</t>
  </si>
  <si>
    <t>5 7/8% Senior Notes due 2024</t>
  </si>
  <si>
    <t>EchoStar Exchange Offers debt extinguishment losses (gains)</t>
  </si>
  <si>
    <t>Sale of assets to CONX</t>
  </si>
  <si>
    <t>Proceeds from issuance of convertible and senior notes</t>
  </si>
  <si>
    <t>Debt issuance costs and debt (discount) premium</t>
  </si>
  <si>
    <t>Proceeds from issuance of PIPE Shares</t>
  </si>
  <si>
    <t>Proceeds from New DISH DBS Financing</t>
  </si>
  <si>
    <t>Debt issuance costs and debt (discount) premium from New DISH DBS Financing</t>
  </si>
  <si>
    <t>Sale of Fiber Business</t>
  </si>
  <si>
    <t>Trade accounts receivable, net of allowance for credit losses</t>
  </si>
  <si>
    <t>Class A common stock, $ 0.001  par value</t>
  </si>
  <si>
    <t>Class B common stock, $ 0.001  par value</t>
  </si>
  <si>
    <t>Interest expense, net of amounts capitalized</t>
  </si>
  <si>
    <t>Mandatorily Redeemable Preferred Shares due 2029</t>
  </si>
  <si>
    <t>Term Loan due 2029</t>
  </si>
  <si>
    <t>Term Loan due 2025</t>
  </si>
  <si>
    <t>Purchases of property and equipment</t>
  </si>
  <si>
    <t>Capitalized interest related to regulatory authorizations</t>
  </si>
  <si>
    <t>Current restricted cash, cash equivalents and marketable investment securities</t>
  </si>
  <si>
    <t>Current portion of debt, finance lease and other obligations</t>
  </si>
  <si>
    <t xml:space="preserve">Long-term debt, finance lease and other obligations, net of current portion </t>
  </si>
  <si>
    <t>Issuer:</t>
  </si>
  <si>
    <t>(Dollars in thousands, unaudited)</t>
  </si>
  <si>
    <t>Results (dollars in thousands, unaudited)</t>
  </si>
  <si>
    <t>Details:</t>
  </si>
  <si>
    <t>ECHOSTAR</t>
  </si>
  <si>
    <t>YTD 2025</t>
  </si>
  <si>
    <t>1Q 2024</t>
  </si>
  <si>
    <t>2Q 2024</t>
  </si>
  <si>
    <t>3Q 2024</t>
  </si>
  <si>
    <t>4Q 2024</t>
  </si>
  <si>
    <t>1Q 2025</t>
  </si>
  <si>
    <t>2Q 2025</t>
  </si>
  <si>
    <t>3Q 2025</t>
  </si>
  <si>
    <t>FY 2024</t>
  </si>
  <si>
    <t>Condensed Consolidated Balance Sheet</t>
  </si>
  <si>
    <t>Condensed Consolidated Cash Flows</t>
  </si>
  <si>
    <t>Condensed Consolidated Income Statement</t>
  </si>
  <si>
    <t>Pay-TV Trended Schedule</t>
  </si>
  <si>
    <t>Wireless Trended Schedule</t>
  </si>
  <si>
    <t>Debt Trended Schedule</t>
  </si>
  <si>
    <t>Financial &amp; Operational Trends</t>
  </si>
  <si>
    <t>Notes to Financial &amp; Operational Trends</t>
  </si>
  <si>
    <t xml:space="preserve">Pay-TV subscriber additions (losses), net (in millions)  </t>
  </si>
  <si>
    <r>
      <t>Purchases of property and equipment, net of refunds</t>
    </r>
    <r>
      <rPr>
        <b/>
        <vertAlign val="superscript"/>
        <sz val="11"/>
        <color theme="1"/>
        <rFont val="Calibri"/>
        <family val="2"/>
      </rPr>
      <t xml:space="preserve"> </t>
    </r>
  </si>
  <si>
    <t>Impairments and other</t>
  </si>
  <si>
    <t>Asset sales and other gains (losses)</t>
  </si>
  <si>
    <t>Realized and unrealized losses (gains) and impairments on investments and other</t>
  </si>
  <si>
    <t>Class A common stock repurchases</t>
  </si>
  <si>
    <t>SLING TV subscriber additions (losses), net (in millions)</t>
  </si>
  <si>
    <t>Reconciliation of Non-GAAP Financial Measures to GAAP Financial Measures</t>
  </si>
  <si>
    <t>Q3 2025</t>
  </si>
  <si>
    <t>Consolidated</t>
  </si>
  <si>
    <t>Wireless</t>
  </si>
  <si>
    <t>Pay-TV</t>
  </si>
  <si>
    <t>Eliminations</t>
  </si>
  <si>
    <t>Segment operating income (loss)</t>
  </si>
  <si>
    <t>Broadband and Satellite Services Trended Schedule</t>
  </si>
  <si>
    <t>Broadband and Satellite Services</t>
  </si>
  <si>
    <t>Treasury stock, at cost, 1,789,020 shares</t>
  </si>
  <si>
    <t>November 6th, 2025</t>
  </si>
  <si>
    <t>Liberty Puerto Rico asset sale</t>
  </si>
  <si>
    <t>Net income (loss) attributable to EchoStar</t>
  </si>
  <si>
    <r>
      <t>OIBDA</t>
    </r>
    <r>
      <rPr>
        <b/>
        <vertAlign val="superscript"/>
        <sz val="11"/>
        <color theme="1"/>
        <rFont val="Calibri"/>
        <family val="2"/>
      </rPr>
      <t>(1)</t>
    </r>
  </si>
  <si>
    <t>3. Free Cash Flow (“FCF”) defined as “Net cash flows from operating activities” less: (i) “Purchases of property and equipment” net of “Refunds and other receipts of purchases of property and equipment,” and (ii) “Capitalized interest related to Regulatory authorizations”. Free cash flow is not a measure determined in accordance with GAAP and should not be considered a substitute for “Operating income (loss),” “Net income (loss),” “Net cash flows from operating activities” or any other measure determined in accordance with GAAP. Since free cash flow includes investments in operating assets, we believe this non-GAAP liquidity measure is useful in addition to the most directly comparable GAAP measure “Net cash flows from operating activities.”</t>
  </si>
  <si>
    <t>4. During the fourth quarter of 2024, we removed approximately 79,000 subscribers from our period end Wireless subscriber count representing Wireless subscribers whose economic interests were sold during the year ended December 31, 2024 and these subscribers will migrate off our network beginning in the second quarter of 2025. This removal had no impact on any other reported subscriber metrics, other than our period end Wireless subscriber count</t>
  </si>
  <si>
    <t>5. During the second quarter of 2025, we removed approximately 28,000 subscribers from our period end DISH TV subscriber count representing DISH TV subscribers sold during the three months ended June 30, 2025 as part of the sale of our Fiber business. This removal had no material impact on any other reported subscriber metrics, other than our period end DISH TV subscriber count</t>
  </si>
  <si>
    <t xml:space="preserve">6. Beginning in August 2025, we changed our calculation of SLING TV subscribers. Excluding subscribers included in net SLING TV subscriber additions, this change resulted in an increase to our period end SLING TV subscriber count of approximately 51,000 subscribers during the three months ended September 30, 2025. This change had no material impact on any other reported subscriber metrics, other than our period end SLING TV subscriber count. </t>
  </si>
  <si>
    <t xml:space="preserve">1. OIBDA is a non-GAAP measure calculated by adding back depreciation and amortization expense to operating income (loss) </t>
  </si>
  <si>
    <t xml:space="preserve">2. Adjusted OIBDA is a non-GAAP measure defined as “Operating income (loss)” plus “Depreciation and amortization” and “Impairments and other” </t>
  </si>
  <si>
    <r>
      <t>Adjusted OIBDA</t>
    </r>
    <r>
      <rPr>
        <b/>
        <vertAlign val="superscript"/>
        <sz val="11"/>
        <color theme="1"/>
        <rFont val="Calibri"/>
        <family val="2"/>
      </rPr>
      <t>(2)</t>
    </r>
  </si>
  <si>
    <r>
      <t>Pay-TV subscribers, as of period end (in millions)</t>
    </r>
    <r>
      <rPr>
        <vertAlign val="superscript"/>
        <sz val="11"/>
        <color rgb="FF000000"/>
        <rFont val="Calibri"/>
        <family val="2"/>
      </rPr>
      <t>(5)(6)</t>
    </r>
  </si>
  <si>
    <r>
      <t>DISH TV subscribers, as of period end (in millions)</t>
    </r>
    <r>
      <rPr>
        <vertAlign val="superscript"/>
        <sz val="11"/>
        <color theme="1"/>
        <rFont val="Calibri"/>
        <family val="2"/>
      </rPr>
      <t>(5)</t>
    </r>
  </si>
  <si>
    <r>
      <t>SLING TV subscribers, as of period end (in millions)</t>
    </r>
    <r>
      <rPr>
        <vertAlign val="superscript"/>
        <sz val="11"/>
        <color rgb="FF000000"/>
        <rFont val="Calibri"/>
        <family val="2"/>
      </rPr>
      <t>(6)</t>
    </r>
  </si>
  <si>
    <r>
      <t>Wireless subscribers, as of period end (in millions)</t>
    </r>
    <r>
      <rPr>
        <vertAlign val="superscript"/>
        <sz val="11"/>
        <color rgb="FF000000"/>
        <rFont val="Calibri"/>
        <family val="2"/>
      </rPr>
      <t>(4)</t>
    </r>
  </si>
  <si>
    <r>
      <t>Adjusted OIBDA</t>
    </r>
    <r>
      <rPr>
        <b/>
        <vertAlign val="superscript"/>
        <sz val="11"/>
        <color rgb="FF000000"/>
        <rFont val="Calibri"/>
        <family val="2"/>
      </rPr>
      <t>(2)</t>
    </r>
  </si>
  <si>
    <t xml:space="preserve">Interest expense paid in kind on long-term debt </t>
  </si>
  <si>
    <r>
      <t>Free cash flow</t>
    </r>
    <r>
      <rPr>
        <b/>
        <vertAlign val="superscript"/>
        <sz val="11"/>
        <color theme="1"/>
        <rFont val="Calibri"/>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</si>
</sst>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_);\(#,##0,,\);&quot;-&quot;_)"/>
    <numFmt numFmtId="165" formatCode="[$$-409]#,##0"/>
    <numFmt numFmtId="166" formatCode="#,##0.00;[Red]\(#,##0.00\)"/>
    <numFmt numFmtId="167" formatCode="_(* #,##0_);_(* \(#,##0\);_(* &quot;-&quot;??_);_(@_)"/>
    <numFmt numFmtId="168" formatCode="0.0%"/>
    <numFmt numFmtId="169" formatCode="_(* #,##0.000_);_(* \(#,##0.000\);_(* &quot;-&quot;??_);_(@_)"/>
    <numFmt numFmtId="170" formatCode="0.000"/>
  </numFmts>
  <fonts count="38" x14ac:knownFonts="1">
    <font>
      <sz val="11"/>
      <color theme="1"/>
      <name val="Calibri"/>
      <family val="2"/>
    </font>
    <font>
      <sz val="11"/>
      <color theme="1"/>
      <name val="Aptos Narrow"/>
      <family val="2"/>
      <scheme val="minor"/>
    </font>
    <font>
      <sz val="11"/>
      <color theme="1"/>
      <name val="Calibri"/>
      <family val="2"/>
    </font>
    <font>
      <i/>
      <sz val="11"/>
      <color theme="1"/>
      <name val="Calibri"/>
      <family val="2"/>
    </font>
    <font>
      <sz val="8"/>
      <name val="Arial"/>
      <family val="2"/>
    </font>
    <font>
      <sz val="8"/>
      <name val="Arial"/>
      <family val="2"/>
    </font>
    <font>
      <sz val="9"/>
      <name val="Comic Sans MS"/>
      <family val="4"/>
    </font>
    <font>
      <sz val="11"/>
      <color indexed="8"/>
      <name val="Times New Roman"/>
      <family val="1"/>
    </font>
    <font>
      <b/>
      <sz val="11"/>
      <color indexed="8"/>
      <name val="Calibri"/>
      <family val="2"/>
      <charset val="1"/>
    </font>
    <font>
      <i/>
      <sz val="11"/>
      <color indexed="8"/>
      <name val="Calibri"/>
      <family val="2"/>
      <charset val="1"/>
    </font>
    <font>
      <b/>
      <sz val="11"/>
      <color theme="1"/>
      <name val="Calibri"/>
      <family val="2"/>
    </font>
    <font>
      <b/>
      <sz val="11"/>
      <color indexed="8"/>
      <name val="Calibri"/>
      <family val="2"/>
    </font>
    <font>
      <i/>
      <sz val="11"/>
      <color indexed="8"/>
      <name val="Calibri"/>
      <family val="2"/>
    </font>
    <font>
      <sz val="11"/>
      <color indexed="8"/>
      <name val="Calibri"/>
      <family val="2"/>
    </font>
    <font>
      <u val="singleAccounting"/>
      <sz val="11"/>
      <color theme="1"/>
      <name val="Calibri"/>
      <family val="2"/>
    </font>
    <font>
      <u val="doubleAccounting"/>
      <sz val="11"/>
      <color theme="1"/>
      <name val="Calibri"/>
      <family val="2"/>
    </font>
    <font>
      <sz val="11"/>
      <name val="Calibri"/>
      <family val="2"/>
    </font>
    <font>
      <b/>
      <vertAlign val="superscript"/>
      <sz val="11"/>
      <color theme="1"/>
      <name val="Calibri"/>
      <family val="2"/>
    </font>
    <font>
      <vertAlign val="superscript"/>
      <sz val="11"/>
      <color rgb="FF000000"/>
      <name val="Calibri"/>
      <family val="2"/>
    </font>
    <font>
      <vertAlign val="superscript"/>
      <sz val="11"/>
      <color theme="1"/>
      <name val="Calibri"/>
      <family val="2"/>
    </font>
    <font>
      <b/>
      <i/>
      <sz val="11"/>
      <color theme="1"/>
      <name val="Calibri"/>
      <family val="2"/>
    </font>
    <font>
      <sz val="8"/>
      <name val="Calibri"/>
      <family val="2"/>
    </font>
    <font>
      <b/>
      <sz val="10"/>
      <color rgb="FF000000"/>
      <name val="Arial"/>
      <family val="2"/>
    </font>
    <font>
      <i/>
      <sz val="11"/>
      <color rgb="FFC62430"/>
      <name val="Calibri"/>
      <family val="2"/>
    </font>
    <font>
      <b/>
      <sz val="11"/>
      <name val="Calibri"/>
      <family val="2"/>
    </font>
    <font>
      <b/>
      <i/>
      <sz val="12"/>
      <color theme="1"/>
      <name val="Calibri"/>
      <family val="2"/>
    </font>
    <font>
      <b/>
      <i/>
      <sz val="14"/>
      <name val="Calibri"/>
      <family val="2"/>
    </font>
    <font>
      <b/>
      <sz val="14"/>
      <color rgb="FFC62430"/>
      <name val="Calibri"/>
      <family val="2"/>
    </font>
    <font>
      <sz val="20"/>
      <color theme="1"/>
      <name val="Calibri"/>
      <family val="2"/>
    </font>
    <font>
      <sz val="18"/>
      <color theme="1"/>
      <name val="Calibri"/>
      <family val="2"/>
    </font>
    <font>
      <b/>
      <sz val="36"/>
      <color theme="1"/>
      <name val="Calibri"/>
      <family val="2"/>
    </font>
    <font>
      <b/>
      <u val="doubleAccounting"/>
      <sz val="11"/>
      <color theme="1"/>
      <name val="Calibri"/>
      <family val="2"/>
    </font>
    <font>
      <b/>
      <u val="singleAccounting"/>
      <sz val="11"/>
      <color theme="1"/>
      <name val="Calibri"/>
      <family val="2"/>
    </font>
    <font>
      <vertAlign val="superscript"/>
      <sz val="12"/>
      <color theme="1"/>
      <name val="Calibri"/>
      <family val="2"/>
    </font>
    <font>
      <sz val="12"/>
      <color theme="1"/>
      <name val="Calibri"/>
      <family val="2"/>
    </font>
    <font>
      <i/>
      <sz val="6"/>
      <color rgb="FF000000"/>
      <name val="Proxima Nova"/>
      <family val="3"/>
    </font>
    <font>
      <u/>
      <sz val="11"/>
      <color theme="1"/>
      <name val="Calibri"/>
      <family val="2"/>
    </font>
    <font>
      <b/>
      <vertAlign val="superscript"/>
      <sz val="11"/>
      <color rgb="FF000000"/>
      <name val="Calibri"/>
      <family val="2"/>
    </font>
  </fonts>
  <fills count="6">
    <fill>
      <patternFill patternType="none"/>
    </fill>
    <fill>
      <patternFill patternType="gray125"/>
    </fill>
    <fill>
      <patternFill patternType="solid">
        <fgColor theme="4" tint="0.59999389629810485"/>
        <bgColor indexed="65"/>
      </patternFill>
    </fill>
    <fill>
      <patternFill patternType="solid">
        <fgColor indexed="9"/>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xf numFmtId="0" fontId="1" fillId="0" borderId="0"/>
    <xf numFmtId="44" fontId="2" fillId="0" borderId="0" applyFont="0" applyFill="0" applyBorder="0" applyAlignment="0" applyProtection="0"/>
    <xf numFmtId="0" fontId="1" fillId="0" borderId="0"/>
    <xf numFmtId="43" fontId="4" fillId="0" borderId="0" applyFont="0" applyFill="0" applyBorder="0" applyAlignment="0" applyProtection="0"/>
    <xf numFmtId="0" fontId="5" fillId="0" borderId="0"/>
    <xf numFmtId="0" fontId="4" fillId="0" borderId="0"/>
    <xf numFmtId="0" fontId="4"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2" borderId="0" applyNumberFormat="0" applyBorder="0" applyAlignment="0" applyProtection="0"/>
    <xf numFmtId="43" fontId="6" fillId="0" borderId="0" applyFont="0" applyFill="0" applyBorder="0" applyAlignment="0" applyProtection="0"/>
    <xf numFmtId="165" fontId="6" fillId="0" borderId="0"/>
    <xf numFmtId="9" fontId="6" fillId="0" borderId="0" applyFont="0" applyFill="0" applyBorder="0" applyAlignment="0" applyProtection="0"/>
    <xf numFmtId="166" fontId="7" fillId="3" borderId="0" applyBorder="0">
      <alignment horizontal="right"/>
    </xf>
    <xf numFmtId="43" fontId="2" fillId="0" borderId="0" applyFont="0" applyFill="0" applyBorder="0" applyAlignment="0" applyProtection="0"/>
    <xf numFmtId="9" fontId="2" fillId="0" borderId="0" applyFont="0" applyFill="0" applyBorder="0" applyAlignment="0" applyProtection="0"/>
  </cellStyleXfs>
  <cellXfs count="335">
    <xf numFmtId="0" fontId="0" fillId="0" borderId="0" xfId="0"/>
    <xf numFmtId="164" fontId="0" fillId="0" borderId="0" xfId="2" applyNumberFormat="1" applyFont="1" applyBorder="1" applyAlignment="1">
      <alignment horizontal="right"/>
    </xf>
    <xf numFmtId="164" fontId="0" fillId="0" borderId="2" xfId="2" applyNumberFormat="1" applyFont="1" applyBorder="1" applyAlignment="1">
      <alignment horizontal="right"/>
    </xf>
    <xf numFmtId="164" fontId="2" fillId="0" borderId="0" xfId="2" applyNumberFormat="1" applyFont="1" applyBorder="1" applyAlignment="1">
      <alignment horizontal="right"/>
    </xf>
    <xf numFmtId="164" fontId="0" fillId="0" borderId="0" xfId="2" applyNumberFormat="1" applyFont="1" applyFill="1" applyBorder="1" applyAlignment="1">
      <alignment horizontal="right"/>
    </xf>
    <xf numFmtId="0" fontId="3" fillId="0" borderId="0" xfId="0" applyFont="1"/>
    <xf numFmtId="0" fontId="8" fillId="0" borderId="0" xfId="0" applyFont="1"/>
    <xf numFmtId="164" fontId="0" fillId="4" borderId="0" xfId="2" applyNumberFormat="1" applyFont="1" applyFill="1" applyBorder="1" applyAlignment="1">
      <alignment horizontal="right"/>
    </xf>
    <xf numFmtId="164" fontId="0" fillId="4" borderId="4" xfId="2" applyNumberFormat="1" applyFont="1" applyFill="1" applyBorder="1" applyAlignment="1">
      <alignment horizontal="right"/>
    </xf>
    <xf numFmtId="164" fontId="0" fillId="0" borderId="4" xfId="2" applyNumberFormat="1" applyFont="1" applyBorder="1" applyAlignment="1">
      <alignment horizontal="right"/>
    </xf>
    <xf numFmtId="164" fontId="0" fillId="4" borderId="2" xfId="2" applyNumberFormat="1" applyFont="1" applyFill="1" applyBorder="1" applyAlignment="1">
      <alignment horizontal="right"/>
    </xf>
    <xf numFmtId="164" fontId="0" fillId="4" borderId="7" xfId="2" applyNumberFormat="1" applyFont="1" applyFill="1" applyBorder="1" applyAlignment="1">
      <alignment horizontal="right"/>
    </xf>
    <xf numFmtId="164" fontId="0" fillId="0" borderId="2" xfId="2" applyNumberFormat="1" applyFont="1" applyFill="1" applyBorder="1" applyAlignment="1">
      <alignment horizontal="right"/>
    </xf>
    <xf numFmtId="164" fontId="0" fillId="0" borderId="4" xfId="2" applyNumberFormat="1" applyFont="1" applyFill="1" applyBorder="1" applyAlignment="1">
      <alignment horizontal="right"/>
    </xf>
    <xf numFmtId="164" fontId="0" fillId="0" borderId="7" xfId="2" applyNumberFormat="1" applyFont="1" applyFill="1" applyBorder="1" applyAlignment="1">
      <alignment horizontal="right"/>
    </xf>
    <xf numFmtId="43" fontId="0" fillId="0" borderId="0" xfId="18" applyFont="1" applyFill="1" applyBorder="1" applyAlignment="1">
      <alignment horizontal="right"/>
    </xf>
    <xf numFmtId="43" fontId="0" fillId="0" borderId="2" xfId="18" applyFont="1" applyFill="1" applyBorder="1" applyAlignment="1">
      <alignment horizontal="right"/>
    </xf>
    <xf numFmtId="43" fontId="0" fillId="0" borderId="4" xfId="18" applyFont="1" applyFill="1" applyBorder="1" applyAlignment="1">
      <alignment horizontal="right"/>
    </xf>
    <xf numFmtId="43" fontId="0" fillId="0" borderId="2" xfId="18" applyFont="1" applyBorder="1"/>
    <xf numFmtId="167" fontId="0" fillId="4" borderId="2" xfId="18" applyNumberFormat="1" applyFont="1" applyFill="1" applyBorder="1" applyAlignment="1">
      <alignment horizontal="right"/>
    </xf>
    <xf numFmtId="167" fontId="0" fillId="4" borderId="0" xfId="18" applyNumberFormat="1" applyFont="1" applyFill="1" applyBorder="1" applyAlignment="1">
      <alignment horizontal="right"/>
    </xf>
    <xf numFmtId="167" fontId="0" fillId="4" borderId="4" xfId="18" applyNumberFormat="1" applyFont="1" applyFill="1" applyBorder="1" applyAlignment="1">
      <alignment horizontal="right"/>
    </xf>
    <xf numFmtId="167" fontId="0" fillId="0" borderId="0" xfId="18" applyNumberFormat="1" applyFont="1" applyFill="1" applyBorder="1" applyAlignment="1">
      <alignment horizontal="right"/>
    </xf>
    <xf numFmtId="167" fontId="0" fillId="4" borderId="2" xfId="18" applyNumberFormat="1" applyFont="1" applyFill="1" applyBorder="1"/>
    <xf numFmtId="167" fontId="0" fillId="0" borderId="2" xfId="18" applyNumberFormat="1" applyFont="1" applyFill="1" applyBorder="1" applyAlignment="1">
      <alignment horizontal="right"/>
    </xf>
    <xf numFmtId="167" fontId="0" fillId="0" borderId="4" xfId="18" applyNumberFormat="1" applyFont="1" applyFill="1" applyBorder="1" applyAlignment="1">
      <alignment horizontal="right"/>
    </xf>
    <xf numFmtId="167" fontId="0" fillId="0" borderId="2" xfId="18" applyNumberFormat="1" applyFont="1" applyBorder="1"/>
    <xf numFmtId="167" fontId="0" fillId="4" borderId="7" xfId="18" applyNumberFormat="1" applyFont="1" applyFill="1" applyBorder="1" applyAlignment="1">
      <alignment horizontal="right"/>
    </xf>
    <xf numFmtId="43" fontId="0" fillId="0" borderId="7" xfId="18" applyFont="1" applyFill="1" applyBorder="1" applyAlignment="1">
      <alignment horizontal="right"/>
    </xf>
    <xf numFmtId="167" fontId="0" fillId="0" borderId="7" xfId="18" applyNumberFormat="1" applyFont="1" applyFill="1" applyBorder="1" applyAlignment="1">
      <alignment horizontal="right"/>
    </xf>
    <xf numFmtId="167" fontId="0" fillId="0" borderId="2" xfId="18" applyNumberFormat="1" applyFont="1" applyBorder="1" applyAlignment="1">
      <alignment horizontal="right"/>
    </xf>
    <xf numFmtId="43" fontId="0" fillId="4" borderId="2" xfId="18" applyFont="1" applyFill="1" applyBorder="1" applyAlignment="1">
      <alignment horizontal="right"/>
    </xf>
    <xf numFmtId="167" fontId="0" fillId="0" borderId="0" xfId="18" applyNumberFormat="1" applyFont="1" applyBorder="1" applyAlignment="1">
      <alignment horizontal="right"/>
    </xf>
    <xf numFmtId="167" fontId="0" fillId="0" borderId="4" xfId="18" applyNumberFormat="1" applyFont="1" applyBorder="1" applyAlignment="1">
      <alignment horizontal="right"/>
    </xf>
    <xf numFmtId="169" fontId="0" fillId="4" borderId="2" xfId="18" applyNumberFormat="1" applyFont="1" applyFill="1" applyBorder="1" applyAlignment="1">
      <alignment horizontal="right"/>
    </xf>
    <xf numFmtId="169" fontId="0" fillId="0" borderId="2" xfId="18" applyNumberFormat="1" applyFont="1" applyFill="1" applyBorder="1" applyAlignment="1">
      <alignment horizontal="right"/>
    </xf>
    <xf numFmtId="10" fontId="0" fillId="4" borderId="2" xfId="19" applyNumberFormat="1" applyFont="1" applyFill="1" applyBorder="1" applyAlignment="1">
      <alignment horizontal="right"/>
    </xf>
    <xf numFmtId="169" fontId="0" fillId="4" borderId="0" xfId="18" applyNumberFormat="1" applyFont="1" applyFill="1" applyBorder="1" applyAlignment="1">
      <alignment horizontal="right"/>
    </xf>
    <xf numFmtId="169" fontId="0" fillId="0" borderId="0" xfId="18" applyNumberFormat="1" applyFont="1" applyFill="1" applyBorder="1" applyAlignment="1">
      <alignment horizontal="right"/>
    </xf>
    <xf numFmtId="43" fontId="0" fillId="4" borderId="0" xfId="18" applyFont="1" applyFill="1" applyBorder="1" applyAlignment="1">
      <alignment horizontal="right"/>
    </xf>
    <xf numFmtId="10" fontId="0" fillId="4" borderId="0" xfId="19" applyNumberFormat="1" applyFont="1" applyFill="1" applyBorder="1" applyAlignment="1">
      <alignment horizontal="right"/>
    </xf>
    <xf numFmtId="169" fontId="0" fillId="4" borderId="4" xfId="18" applyNumberFormat="1" applyFont="1" applyFill="1" applyBorder="1" applyAlignment="1">
      <alignment horizontal="right"/>
    </xf>
    <xf numFmtId="169" fontId="0" fillId="0" borderId="4" xfId="18" applyNumberFormat="1" applyFont="1" applyFill="1" applyBorder="1" applyAlignment="1">
      <alignment horizontal="right"/>
    </xf>
    <xf numFmtId="43" fontId="0" fillId="4" borderId="4" xfId="18" applyFont="1" applyFill="1" applyBorder="1" applyAlignment="1">
      <alignment horizontal="right"/>
    </xf>
    <xf numFmtId="10" fontId="0" fillId="4" borderId="4" xfId="19" applyNumberFormat="1" applyFont="1" applyFill="1" applyBorder="1" applyAlignment="1">
      <alignment horizontal="right"/>
    </xf>
    <xf numFmtId="169" fontId="0" fillId="4" borderId="7" xfId="18" applyNumberFormat="1" applyFont="1" applyFill="1" applyBorder="1" applyAlignment="1">
      <alignment horizontal="right"/>
    </xf>
    <xf numFmtId="169" fontId="0" fillId="0" borderId="7" xfId="18" applyNumberFormat="1" applyFont="1" applyFill="1" applyBorder="1" applyAlignment="1">
      <alignment horizontal="right"/>
    </xf>
    <xf numFmtId="43" fontId="0" fillId="4" borderId="7" xfId="18" applyFont="1" applyFill="1" applyBorder="1" applyAlignment="1">
      <alignment horizontal="right"/>
    </xf>
    <xf numFmtId="10" fontId="0" fillId="4" borderId="7" xfId="19" applyNumberFormat="1" applyFont="1" applyFill="1" applyBorder="1" applyAlignment="1">
      <alignment horizontal="right"/>
    </xf>
    <xf numFmtId="169" fontId="0" fillId="4" borderId="2" xfId="18" applyNumberFormat="1" applyFont="1" applyFill="1" applyBorder="1"/>
    <xf numFmtId="169" fontId="0" fillId="0" borderId="2" xfId="18" applyNumberFormat="1" applyFont="1" applyBorder="1"/>
    <xf numFmtId="0" fontId="0" fillId="5" borderId="0" xfId="0" applyFill="1"/>
    <xf numFmtId="10" fontId="0" fillId="4" borderId="2" xfId="19" applyNumberFormat="1" applyFont="1" applyFill="1" applyBorder="1"/>
    <xf numFmtId="167" fontId="0" fillId="4" borderId="7" xfId="18" applyNumberFormat="1" applyFont="1" applyFill="1" applyBorder="1"/>
    <xf numFmtId="167" fontId="0" fillId="0" borderId="7" xfId="18" applyNumberFormat="1" applyFont="1" applyBorder="1"/>
    <xf numFmtId="167" fontId="0" fillId="0" borderId="0" xfId="0" applyNumberFormat="1"/>
    <xf numFmtId="167" fontId="0" fillId="0" borderId="0" xfId="18" applyNumberFormat="1" applyFont="1" applyFill="1" applyBorder="1"/>
    <xf numFmtId="43" fontId="0" fillId="0" borderId="0" xfId="18" applyFont="1" applyFill="1" applyBorder="1"/>
    <xf numFmtId="167" fontId="0" fillId="0" borderId="2" xfId="18" applyNumberFormat="1" applyFont="1" applyFill="1" applyBorder="1"/>
    <xf numFmtId="167" fontId="0" fillId="0" borderId="7" xfId="18" applyNumberFormat="1" applyFont="1" applyFill="1" applyBorder="1"/>
    <xf numFmtId="168" fontId="0" fillId="0" borderId="0" xfId="19" applyNumberFormat="1" applyFont="1" applyBorder="1" applyAlignment="1">
      <alignment horizontal="right"/>
    </xf>
    <xf numFmtId="0" fontId="13" fillId="4" borderId="7" xfId="0" applyFont="1" applyFill="1" applyBorder="1" applyAlignment="1">
      <alignment horizontal="center"/>
    </xf>
    <xf numFmtId="167" fontId="14" fillId="4" borderId="0" xfId="18" applyNumberFormat="1" applyFont="1" applyFill="1" applyBorder="1" applyAlignment="1">
      <alignment horizontal="right"/>
    </xf>
    <xf numFmtId="167" fontId="14" fillId="4" borderId="7" xfId="18" applyNumberFormat="1" applyFont="1" applyFill="1" applyBorder="1" applyAlignment="1">
      <alignment horizontal="right"/>
    </xf>
    <xf numFmtId="167" fontId="14" fillId="4" borderId="2" xfId="18" applyNumberFormat="1" applyFont="1" applyFill="1" applyBorder="1"/>
    <xf numFmtId="167" fontId="14" fillId="0" borderId="0" xfId="18" applyNumberFormat="1" applyFont="1" applyFill="1" applyBorder="1" applyAlignment="1">
      <alignment horizontal="right"/>
    </xf>
    <xf numFmtId="167" fontId="14" fillId="0" borderId="7" xfId="18" applyNumberFormat="1" applyFont="1" applyFill="1" applyBorder="1" applyAlignment="1">
      <alignment horizontal="right"/>
    </xf>
    <xf numFmtId="167" fontId="14" fillId="0" borderId="2" xfId="18" applyNumberFormat="1" applyFont="1" applyBorder="1"/>
    <xf numFmtId="167" fontId="14" fillId="4" borderId="2" xfId="18" applyNumberFormat="1" applyFont="1" applyFill="1" applyBorder="1" applyAlignment="1">
      <alignment horizontal="right"/>
    </xf>
    <xf numFmtId="167" fontId="14" fillId="4" borderId="4" xfId="18" applyNumberFormat="1" applyFont="1" applyFill="1" applyBorder="1" applyAlignment="1">
      <alignment horizontal="right"/>
    </xf>
    <xf numFmtId="167" fontId="14" fillId="4" borderId="7" xfId="18" applyNumberFormat="1" applyFont="1" applyFill="1" applyBorder="1"/>
    <xf numFmtId="167" fontId="10" fillId="0" borderId="0" xfId="18" applyNumberFormat="1" applyFont="1" applyFill="1" applyBorder="1" applyAlignment="1">
      <alignment horizontal="right"/>
    </xf>
    <xf numFmtId="167" fontId="14" fillId="0" borderId="2" xfId="18" applyNumberFormat="1" applyFont="1" applyFill="1" applyBorder="1" applyAlignment="1">
      <alignment horizontal="right"/>
    </xf>
    <xf numFmtId="167" fontId="14" fillId="0" borderId="2" xfId="18" applyNumberFormat="1" applyFont="1" applyFill="1" applyBorder="1"/>
    <xf numFmtId="167" fontId="14" fillId="0" borderId="7" xfId="18" applyNumberFormat="1" applyFont="1" applyFill="1" applyBorder="1"/>
    <xf numFmtId="167" fontId="14" fillId="0" borderId="7" xfId="18" applyNumberFormat="1" applyFont="1" applyBorder="1"/>
    <xf numFmtId="167" fontId="16" fillId="0" borderId="0" xfId="18" applyNumberFormat="1" applyFont="1" applyFill="1" applyBorder="1" applyAlignment="1">
      <alignment horizontal="right"/>
    </xf>
    <xf numFmtId="167" fontId="16" fillId="0" borderId="4" xfId="18" applyNumberFormat="1" applyFont="1" applyFill="1" applyBorder="1" applyAlignment="1">
      <alignment horizontal="right"/>
    </xf>
    <xf numFmtId="167" fontId="14" fillId="0" borderId="4" xfId="18" applyNumberFormat="1" applyFont="1" applyFill="1" applyBorder="1" applyAlignment="1">
      <alignment horizontal="right"/>
    </xf>
    <xf numFmtId="167" fontId="15" fillId="5" borderId="5" xfId="18" applyNumberFormat="1" applyFont="1" applyFill="1" applyBorder="1"/>
    <xf numFmtId="0" fontId="10" fillId="0" borderId="2" xfId="0" applyFont="1" applyBorder="1" applyAlignment="1">
      <alignment horizontal="center"/>
    </xf>
    <xf numFmtId="0" fontId="10" fillId="0" borderId="0" xfId="0" quotePrefix="1" applyFont="1" applyAlignment="1">
      <alignment horizontal="center"/>
    </xf>
    <xf numFmtId="0" fontId="10" fillId="0" borderId="7" xfId="0" quotePrefix="1" applyFont="1" applyBorder="1" applyAlignment="1">
      <alignment horizontal="center"/>
    </xf>
    <xf numFmtId="0" fontId="10" fillId="0" borderId="4" xfId="0" applyFont="1" applyBorder="1" applyAlignment="1">
      <alignment horizontal="center"/>
    </xf>
    <xf numFmtId="0" fontId="0" fillId="4" borderId="2" xfId="0" applyFill="1" applyBorder="1"/>
    <xf numFmtId="0" fontId="0" fillId="4" borderId="7" xfId="0" applyFill="1" applyBorder="1"/>
    <xf numFmtId="0" fontId="0" fillId="0" borderId="2" xfId="0" applyBorder="1"/>
    <xf numFmtId="0" fontId="0" fillId="0" borderId="7" xfId="0" applyBorder="1"/>
    <xf numFmtId="2" fontId="0" fillId="0" borderId="7" xfId="0" applyNumberFormat="1" applyBorder="1"/>
    <xf numFmtId="10" fontId="0" fillId="4" borderId="7" xfId="0" applyNumberFormat="1" applyFill="1" applyBorder="1"/>
    <xf numFmtId="0" fontId="10" fillId="4" borderId="2" xfId="0" applyFont="1" applyFill="1" applyBorder="1" applyAlignment="1">
      <alignment horizontal="center"/>
    </xf>
    <xf numFmtId="0" fontId="10" fillId="4" borderId="7" xfId="0" quotePrefix="1" applyFont="1" applyFill="1" applyBorder="1" applyAlignment="1">
      <alignment horizontal="center"/>
    </xf>
    <xf numFmtId="0" fontId="10" fillId="4" borderId="4" xfId="0" applyFont="1" applyFill="1" applyBorder="1" applyAlignment="1">
      <alignment horizontal="center"/>
    </xf>
    <xf numFmtId="0" fontId="20" fillId="0" borderId="10" xfId="0" applyFont="1" applyBorder="1" applyAlignment="1">
      <alignment horizontal="center"/>
    </xf>
    <xf numFmtId="0" fontId="0" fillId="4" borderId="7" xfId="0" applyFill="1" applyBorder="1" applyAlignment="1">
      <alignment horizontal="center"/>
    </xf>
    <xf numFmtId="0" fontId="0" fillId="4" borderId="7" xfId="0" applyFill="1" applyBorder="1" applyAlignment="1">
      <alignment horizontal="left" vertical="top"/>
    </xf>
    <xf numFmtId="167" fontId="0" fillId="4" borderId="0" xfId="18" applyNumberFormat="1" applyFont="1" applyFill="1" applyBorder="1"/>
    <xf numFmtId="167" fontId="0" fillId="0" borderId="0" xfId="18" applyNumberFormat="1" applyFont="1" applyBorder="1"/>
    <xf numFmtId="167" fontId="14" fillId="4" borderId="0" xfId="18" applyNumberFormat="1" applyFont="1" applyFill="1" applyBorder="1"/>
    <xf numFmtId="0" fontId="0" fillId="4" borderId="0" xfId="0" applyFill="1"/>
    <xf numFmtId="0" fontId="0" fillId="4" borderId="6" xfId="0" applyFill="1" applyBorder="1"/>
    <xf numFmtId="0" fontId="0" fillId="4" borderId="9" xfId="0" applyFill="1" applyBorder="1"/>
    <xf numFmtId="0" fontId="0" fillId="4" borderId="10" xfId="0" applyFill="1" applyBorder="1"/>
    <xf numFmtId="167" fontId="14" fillId="0" borderId="0" xfId="18" applyNumberFormat="1" applyFont="1" applyBorder="1"/>
    <xf numFmtId="167" fontId="14" fillId="0" borderId="0" xfId="18" applyNumberFormat="1" applyFont="1" applyFill="1" applyBorder="1"/>
    <xf numFmtId="43" fontId="0" fillId="4" borderId="0" xfId="18" applyFont="1" applyFill="1" applyBorder="1"/>
    <xf numFmtId="0" fontId="10" fillId="0" borderId="6" xfId="0" applyFont="1" applyBorder="1" applyAlignment="1">
      <alignment horizontal="center"/>
    </xf>
    <xf numFmtId="0" fontId="10" fillId="0" borderId="9" xfId="0" quotePrefix="1" applyFont="1" applyBorder="1" applyAlignment="1">
      <alignment horizontal="center"/>
    </xf>
    <xf numFmtId="0" fontId="10" fillId="0" borderId="10" xfId="0" quotePrefix="1" applyFont="1" applyBorder="1" applyAlignment="1">
      <alignment horizontal="center"/>
    </xf>
    <xf numFmtId="0" fontId="22" fillId="0" borderId="0" xfId="0" applyFont="1" applyAlignment="1">
      <alignment vertical="center"/>
    </xf>
    <xf numFmtId="0" fontId="23" fillId="0" borderId="0" xfId="0" applyFont="1"/>
    <xf numFmtId="0" fontId="16" fillId="0" borderId="0" xfId="0" applyFont="1"/>
    <xf numFmtId="0" fontId="25" fillId="0" borderId="0" xfId="0" applyFont="1"/>
    <xf numFmtId="164" fontId="0" fillId="5" borderId="0" xfId="2" applyNumberFormat="1" applyFont="1" applyFill="1" applyBorder="1" applyAlignment="1">
      <alignment horizontal="right"/>
    </xf>
    <xf numFmtId="0" fontId="0" fillId="5" borderId="10" xfId="0" applyFill="1" applyBorder="1"/>
    <xf numFmtId="0" fontId="0" fillId="5" borderId="4" xfId="0" applyFill="1" applyBorder="1"/>
    <xf numFmtId="167" fontId="0" fillId="5" borderId="0" xfId="18" applyNumberFormat="1" applyFont="1" applyFill="1" applyBorder="1" applyAlignment="1">
      <alignment horizontal="right"/>
    </xf>
    <xf numFmtId="167" fontId="0" fillId="5" borderId="4" xfId="18" applyNumberFormat="1" applyFont="1" applyFill="1" applyBorder="1" applyAlignment="1">
      <alignment horizontal="right"/>
    </xf>
    <xf numFmtId="167" fontId="0" fillId="5" borderId="2" xfId="18" applyNumberFormat="1" applyFont="1" applyFill="1" applyBorder="1"/>
    <xf numFmtId="167" fontId="15" fillId="5" borderId="1" xfId="18" applyNumberFormat="1" applyFont="1" applyFill="1" applyBorder="1" applyAlignment="1">
      <alignment horizontal="right"/>
    </xf>
    <xf numFmtId="0" fontId="0" fillId="5" borderId="5" xfId="0" applyFill="1" applyBorder="1"/>
    <xf numFmtId="0" fontId="13" fillId="5" borderId="7" xfId="0" applyFont="1" applyFill="1" applyBorder="1" applyAlignment="1">
      <alignment horizontal="center"/>
    </xf>
    <xf numFmtId="167" fontId="0" fillId="5" borderId="7" xfId="18" applyNumberFormat="1" applyFont="1" applyFill="1" applyBorder="1" applyAlignment="1">
      <alignment horizontal="right"/>
    </xf>
    <xf numFmtId="167" fontId="14" fillId="5" borderId="0" xfId="18" applyNumberFormat="1" applyFont="1" applyFill="1" applyBorder="1" applyAlignment="1">
      <alignment horizontal="right"/>
    </xf>
    <xf numFmtId="167" fontId="14" fillId="5" borderId="7" xfId="18" applyNumberFormat="1" applyFont="1" applyFill="1" applyBorder="1" applyAlignment="1">
      <alignment horizontal="right"/>
    </xf>
    <xf numFmtId="164" fontId="14" fillId="5" borderId="0" xfId="2" applyNumberFormat="1" applyFont="1" applyFill="1" applyBorder="1" applyAlignment="1">
      <alignment horizontal="right"/>
    </xf>
    <xf numFmtId="167" fontId="14" fillId="5" borderId="2" xfId="18" applyNumberFormat="1" applyFont="1" applyFill="1" applyBorder="1"/>
    <xf numFmtId="0" fontId="0" fillId="5" borderId="11" xfId="0" applyFill="1" applyBorder="1" applyAlignment="1">
      <alignment horizontal="left" vertical="top"/>
    </xf>
    <xf numFmtId="167" fontId="15" fillId="5" borderId="11" xfId="18" applyNumberFormat="1" applyFont="1" applyFill="1" applyBorder="1" applyAlignment="1">
      <alignment horizontal="right"/>
    </xf>
    <xf numFmtId="0" fontId="0" fillId="5" borderId="7" xfId="0" applyFill="1" applyBorder="1" applyAlignment="1">
      <alignment horizontal="left" vertical="top"/>
    </xf>
    <xf numFmtId="0" fontId="26" fillId="0" borderId="0" xfId="0" applyFont="1"/>
    <xf numFmtId="0" fontId="27" fillId="0" borderId="0" xfId="0" applyFont="1"/>
    <xf numFmtId="0" fontId="28" fillId="0" borderId="0" xfId="0" applyFont="1" applyAlignment="1">
      <alignment horizontal="centerContinuous"/>
    </xf>
    <xf numFmtId="167" fontId="10" fillId="0" borderId="2" xfId="18" applyNumberFormat="1" applyFont="1" applyFill="1" applyBorder="1" applyAlignment="1">
      <alignment horizontal="right"/>
    </xf>
    <xf numFmtId="167" fontId="10" fillId="0" borderId="4" xfId="18" applyNumberFormat="1" applyFont="1" applyFill="1" applyBorder="1" applyAlignment="1">
      <alignment horizontal="right"/>
    </xf>
    <xf numFmtId="167" fontId="10" fillId="0" borderId="2" xfId="18" applyNumberFormat="1" applyFont="1" applyFill="1" applyBorder="1"/>
    <xf numFmtId="167" fontId="10" fillId="0" borderId="0" xfId="18" applyNumberFormat="1" applyFont="1" applyFill="1" applyBorder="1"/>
    <xf numFmtId="167" fontId="10" fillId="0" borderId="7" xfId="18" applyNumberFormat="1" applyFont="1" applyFill="1" applyBorder="1"/>
    <xf numFmtId="167" fontId="10" fillId="0" borderId="2" xfId="18" applyNumberFormat="1" applyFont="1" applyBorder="1"/>
    <xf numFmtId="167" fontId="10" fillId="0" borderId="0" xfId="18" applyNumberFormat="1" applyFont="1" applyBorder="1"/>
    <xf numFmtId="167" fontId="10" fillId="0" borderId="7" xfId="18" applyNumberFormat="1" applyFont="1" applyBorder="1"/>
    <xf numFmtId="167" fontId="10" fillId="0" borderId="7" xfId="18" applyNumberFormat="1" applyFont="1" applyFill="1" applyBorder="1" applyAlignment="1">
      <alignment horizontal="right"/>
    </xf>
    <xf numFmtId="167" fontId="31" fillId="4" borderId="2" xfId="18" applyNumberFormat="1" applyFont="1" applyFill="1" applyBorder="1" applyAlignment="1">
      <alignment horizontal="right"/>
    </xf>
    <xf numFmtId="167" fontId="31" fillId="4" borderId="0" xfId="18" applyNumberFormat="1" applyFont="1" applyFill="1" applyBorder="1" applyAlignment="1">
      <alignment horizontal="right"/>
    </xf>
    <xf numFmtId="167" fontId="31" fillId="4" borderId="7" xfId="18" applyNumberFormat="1" applyFont="1" applyFill="1" applyBorder="1" applyAlignment="1">
      <alignment horizontal="right"/>
    </xf>
    <xf numFmtId="167" fontId="31" fillId="4" borderId="2" xfId="18" applyNumberFormat="1" applyFont="1" applyFill="1" applyBorder="1"/>
    <xf numFmtId="167" fontId="31" fillId="4" borderId="0" xfId="18" applyNumberFormat="1" applyFont="1" applyFill="1" applyBorder="1"/>
    <xf numFmtId="167" fontId="31" fillId="4" borderId="7" xfId="18" applyNumberFormat="1" applyFont="1" applyFill="1" applyBorder="1"/>
    <xf numFmtId="167" fontId="10" fillId="4" borderId="2" xfId="18" applyNumberFormat="1" applyFont="1" applyFill="1" applyBorder="1" applyAlignment="1">
      <alignment horizontal="right"/>
    </xf>
    <xf numFmtId="167" fontId="10" fillId="4" borderId="0" xfId="18" applyNumberFormat="1" applyFont="1" applyFill="1" applyBorder="1" applyAlignment="1">
      <alignment horizontal="right"/>
    </xf>
    <xf numFmtId="167" fontId="10" fillId="4" borderId="7" xfId="18" applyNumberFormat="1" applyFont="1" applyFill="1" applyBorder="1" applyAlignment="1">
      <alignment horizontal="right"/>
    </xf>
    <xf numFmtId="167" fontId="10" fillId="4" borderId="2" xfId="18" applyNumberFormat="1" applyFont="1" applyFill="1" applyBorder="1"/>
    <xf numFmtId="167" fontId="10" fillId="4" borderId="0" xfId="18" applyNumberFormat="1" applyFont="1" applyFill="1" applyBorder="1"/>
    <xf numFmtId="167" fontId="10" fillId="4" borderId="7" xfId="18" applyNumberFormat="1" applyFont="1" applyFill="1" applyBorder="1"/>
    <xf numFmtId="167" fontId="31" fillId="0" borderId="0" xfId="18" applyNumberFormat="1" applyFont="1" applyFill="1" applyBorder="1" applyAlignment="1">
      <alignment horizontal="right"/>
    </xf>
    <xf numFmtId="167" fontId="31" fillId="0" borderId="5" xfId="18" applyNumberFormat="1" applyFont="1" applyFill="1" applyBorder="1" applyAlignment="1">
      <alignment horizontal="right"/>
    </xf>
    <xf numFmtId="167" fontId="31" fillId="0" borderId="1" xfId="18" applyNumberFormat="1" applyFont="1" applyFill="1" applyBorder="1" applyAlignment="1">
      <alignment horizontal="right"/>
    </xf>
    <xf numFmtId="167" fontId="31" fillId="0" borderId="5" xfId="18" applyNumberFormat="1" applyFont="1" applyFill="1" applyBorder="1"/>
    <xf numFmtId="167" fontId="31" fillId="0" borderId="1" xfId="18" applyNumberFormat="1" applyFont="1" applyFill="1" applyBorder="1"/>
    <xf numFmtId="167" fontId="31" fillId="0" borderId="11" xfId="18" applyNumberFormat="1" applyFont="1" applyFill="1" applyBorder="1"/>
    <xf numFmtId="164" fontId="10" fillId="0" borderId="0" xfId="2" applyNumberFormat="1" applyFont="1" applyFill="1" applyBorder="1" applyAlignment="1">
      <alignment horizontal="right"/>
    </xf>
    <xf numFmtId="167" fontId="10" fillId="4" borderId="4" xfId="18" applyNumberFormat="1" applyFont="1" applyFill="1" applyBorder="1" applyAlignment="1">
      <alignment horizontal="right"/>
    </xf>
    <xf numFmtId="168" fontId="20" fillId="4" borderId="2" xfId="19" applyNumberFormat="1" applyFont="1" applyFill="1" applyBorder="1" applyAlignment="1">
      <alignment horizontal="right"/>
    </xf>
    <xf numFmtId="168" fontId="20" fillId="4" borderId="0" xfId="19" applyNumberFormat="1" applyFont="1" applyFill="1" applyBorder="1" applyAlignment="1">
      <alignment horizontal="right"/>
    </xf>
    <xf numFmtId="168" fontId="20" fillId="4" borderId="7" xfId="19" applyNumberFormat="1" applyFont="1" applyFill="1" applyBorder="1" applyAlignment="1">
      <alignment horizontal="right"/>
    </xf>
    <xf numFmtId="168" fontId="20" fillId="4" borderId="4" xfId="19" applyNumberFormat="1" applyFont="1" applyFill="1" applyBorder="1" applyAlignment="1">
      <alignment horizontal="right"/>
    </xf>
    <xf numFmtId="164" fontId="20" fillId="0" borderId="0" xfId="2" applyNumberFormat="1" applyFont="1" applyFill="1" applyBorder="1" applyAlignment="1">
      <alignment horizontal="right"/>
    </xf>
    <xf numFmtId="168" fontId="20" fillId="4" borderId="2" xfId="19" applyNumberFormat="1" applyFont="1" applyFill="1" applyBorder="1"/>
    <xf numFmtId="168" fontId="20" fillId="5" borderId="2" xfId="19" applyNumberFormat="1" applyFont="1" applyFill="1" applyBorder="1" applyAlignment="1">
      <alignment horizontal="right"/>
    </xf>
    <xf numFmtId="168" fontId="20" fillId="0" borderId="0" xfId="19" applyNumberFormat="1" applyFont="1" applyFill="1" applyBorder="1" applyAlignment="1">
      <alignment horizontal="right"/>
    </xf>
    <xf numFmtId="168" fontId="20" fillId="0" borderId="7" xfId="19" applyNumberFormat="1" applyFont="1" applyFill="1" applyBorder="1" applyAlignment="1">
      <alignment horizontal="right"/>
    </xf>
    <xf numFmtId="168" fontId="20" fillId="0" borderId="4" xfId="19" applyNumberFormat="1" applyFont="1" applyFill="1" applyBorder="1" applyAlignment="1">
      <alignment horizontal="right"/>
    </xf>
    <xf numFmtId="168" fontId="20" fillId="0" borderId="2" xfId="19" applyNumberFormat="1" applyFont="1" applyBorder="1"/>
    <xf numFmtId="168" fontId="20" fillId="4" borderId="0" xfId="19" applyNumberFormat="1" applyFont="1" applyFill="1" applyBorder="1"/>
    <xf numFmtId="168" fontId="20" fillId="4" borderId="7" xfId="19" applyNumberFormat="1" applyFont="1" applyFill="1" applyBorder="1"/>
    <xf numFmtId="168" fontId="20" fillId="0" borderId="2" xfId="19" applyNumberFormat="1" applyFont="1" applyFill="1" applyBorder="1" applyAlignment="1">
      <alignment horizontal="right"/>
    </xf>
    <xf numFmtId="168" fontId="20" fillId="0" borderId="0" xfId="19" applyNumberFormat="1" applyFont="1" applyBorder="1"/>
    <xf numFmtId="168" fontId="20" fillId="0" borderId="7" xfId="19" applyNumberFormat="1" applyFont="1" applyBorder="1"/>
    <xf numFmtId="164" fontId="32" fillId="5" borderId="0" xfId="2" applyNumberFormat="1" applyFont="1" applyFill="1" applyBorder="1" applyAlignment="1">
      <alignment horizontal="right"/>
    </xf>
    <xf numFmtId="167" fontId="10" fillId="5" borderId="0" xfId="18" applyNumberFormat="1" applyFont="1" applyFill="1" applyBorder="1" applyAlignment="1">
      <alignment horizontal="right"/>
    </xf>
    <xf numFmtId="167" fontId="10" fillId="5" borderId="7" xfId="18" applyNumberFormat="1" applyFont="1" applyFill="1" applyBorder="1" applyAlignment="1">
      <alignment horizontal="right"/>
    </xf>
    <xf numFmtId="167" fontId="10" fillId="5" borderId="2" xfId="18" applyNumberFormat="1" applyFont="1" applyFill="1" applyBorder="1"/>
    <xf numFmtId="0" fontId="27" fillId="0" borderId="1" xfId="0" applyFont="1" applyBorder="1"/>
    <xf numFmtId="0" fontId="33" fillId="0" borderId="0" xfId="0" applyFont="1" applyAlignment="1">
      <alignment horizontal="left" wrapText="1"/>
    </xf>
    <xf numFmtId="0" fontId="35" fillId="0" borderId="0" xfId="0" applyFont="1" applyAlignment="1">
      <alignment vertical="center"/>
    </xf>
    <xf numFmtId="0" fontId="30" fillId="0" borderId="0" xfId="0" applyFont="1" applyAlignment="1">
      <alignment horizontal="left" vertical="center"/>
    </xf>
    <xf numFmtId="0" fontId="29" fillId="0" borderId="0" xfId="0" applyFont="1" applyAlignment="1">
      <alignment horizontal="left" vertical="center"/>
    </xf>
    <xf numFmtId="167" fontId="31" fillId="4" borderId="4" xfId="18" applyNumberFormat="1" applyFont="1" applyFill="1" applyBorder="1" applyAlignment="1">
      <alignment horizontal="right"/>
    </xf>
    <xf numFmtId="167" fontId="0" fillId="0" borderId="8" xfId="18" applyNumberFormat="1" applyFont="1" applyBorder="1" applyAlignment="1">
      <alignment horizontal="right"/>
    </xf>
    <xf numFmtId="167" fontId="14" fillId="5" borderId="4" xfId="18" applyNumberFormat="1" applyFont="1" applyFill="1" applyBorder="1" applyAlignment="1">
      <alignment horizontal="right"/>
    </xf>
    <xf numFmtId="167" fontId="14" fillId="5" borderId="2" xfId="18" applyNumberFormat="1" applyFont="1" applyFill="1" applyBorder="1" applyAlignment="1">
      <alignment horizontal="right"/>
    </xf>
    <xf numFmtId="167" fontId="0" fillId="5" borderId="2" xfId="18" applyNumberFormat="1" applyFont="1" applyFill="1" applyBorder="1" applyAlignment="1">
      <alignment horizontal="right"/>
    </xf>
    <xf numFmtId="167" fontId="31" fillId="5" borderId="6" xfId="18" applyNumberFormat="1" applyFont="1" applyFill="1" applyBorder="1" applyAlignment="1">
      <alignment horizontal="right"/>
    </xf>
    <xf numFmtId="167" fontId="31" fillId="5" borderId="9" xfId="18" applyNumberFormat="1" applyFont="1" applyFill="1" applyBorder="1" applyAlignment="1">
      <alignment horizontal="right"/>
    </xf>
    <xf numFmtId="167" fontId="31" fillId="5" borderId="12" xfId="18" applyNumberFormat="1" applyFont="1" applyFill="1" applyBorder="1" applyAlignment="1">
      <alignment horizontal="right"/>
    </xf>
    <xf numFmtId="0" fontId="34" fillId="0" borderId="0" xfId="0" applyFont="1" applyAlignment="1">
      <alignment horizontal="left" wrapText="1"/>
    </xf>
    <xf numFmtId="170" fontId="0" fillId="4" borderId="7" xfId="0" applyNumberFormat="1" applyFill="1" applyBorder="1"/>
    <xf numFmtId="167" fontId="2" fillId="4" borderId="2" xfId="18" applyNumberFormat="1" applyFont="1" applyFill="1" applyBorder="1" applyAlignment="1">
      <alignment horizontal="right"/>
    </xf>
    <xf numFmtId="167" fontId="2" fillId="4" borderId="0" xfId="18" applyNumberFormat="1" applyFont="1" applyFill="1" applyBorder="1" applyAlignment="1">
      <alignment horizontal="right"/>
    </xf>
    <xf numFmtId="167" fontId="2" fillId="4" borderId="4" xfId="18" applyNumberFormat="1" applyFont="1" applyFill="1" applyBorder="1" applyAlignment="1">
      <alignment horizontal="right"/>
    </xf>
    <xf numFmtId="167" fontId="2" fillId="0" borderId="2" xfId="18" applyNumberFormat="1" applyFont="1" applyFill="1" applyBorder="1" applyAlignment="1">
      <alignment horizontal="right"/>
    </xf>
    <xf numFmtId="167" fontId="2" fillId="0" borderId="0" xfId="18" applyNumberFormat="1" applyFont="1" applyFill="1" applyBorder="1" applyAlignment="1">
      <alignment horizontal="right"/>
    </xf>
    <xf numFmtId="167" fontId="2" fillId="0" borderId="7" xfId="18" applyNumberFormat="1" applyFont="1" applyFill="1" applyBorder="1" applyAlignment="1">
      <alignment horizontal="right"/>
    </xf>
    <xf numFmtId="167" fontId="2" fillId="0" borderId="2" xfId="18" applyNumberFormat="1" applyFont="1" applyFill="1" applyBorder="1"/>
    <xf numFmtId="167" fontId="2" fillId="0" borderId="0" xfId="18" applyNumberFormat="1" applyFont="1" applyFill="1" applyBorder="1"/>
    <xf numFmtId="167" fontId="2" fillId="0" borderId="7" xfId="18" applyNumberFormat="1" applyFont="1" applyFill="1" applyBorder="1"/>
    <xf numFmtId="167" fontId="31" fillId="4" borderId="5" xfId="18" applyNumberFormat="1" applyFont="1" applyFill="1" applyBorder="1" applyAlignment="1">
      <alignment horizontal="right"/>
    </xf>
    <xf numFmtId="167" fontId="31" fillId="4" borderId="1" xfId="18" applyNumberFormat="1" applyFont="1" applyFill="1" applyBorder="1" applyAlignment="1">
      <alignment horizontal="right"/>
    </xf>
    <xf numFmtId="167" fontId="31" fillId="4" borderId="11" xfId="18" applyNumberFormat="1" applyFont="1" applyFill="1" applyBorder="1" applyAlignment="1">
      <alignment horizontal="right"/>
    </xf>
    <xf numFmtId="167" fontId="31" fillId="4" borderId="5" xfId="18" applyNumberFormat="1" applyFont="1" applyFill="1" applyBorder="1"/>
    <xf numFmtId="167" fontId="31" fillId="4" borderId="1" xfId="18" applyNumberFormat="1" applyFont="1" applyFill="1" applyBorder="1"/>
    <xf numFmtId="167" fontId="31" fillId="4" borderId="11" xfId="18" applyNumberFormat="1" applyFont="1" applyFill="1" applyBorder="1"/>
    <xf numFmtId="167" fontId="2" fillId="0" borderId="4" xfId="18" applyNumberFormat="1" applyFont="1" applyFill="1" applyBorder="1" applyAlignment="1">
      <alignment horizontal="right"/>
    </xf>
    <xf numFmtId="164" fontId="2" fillId="0" borderId="0" xfId="2" applyNumberFormat="1" applyFont="1" applyFill="1" applyBorder="1" applyAlignment="1">
      <alignment horizontal="right"/>
    </xf>
    <xf numFmtId="167" fontId="31" fillId="0" borderId="3" xfId="18" applyNumberFormat="1" applyFont="1" applyFill="1" applyBorder="1" applyAlignment="1">
      <alignment horizontal="right"/>
    </xf>
    <xf numFmtId="167" fontId="2" fillId="0" borderId="2" xfId="18" applyNumberFormat="1" applyFont="1" applyBorder="1"/>
    <xf numFmtId="167" fontId="2" fillId="0" borderId="0" xfId="18" applyNumberFormat="1" applyFont="1" applyBorder="1"/>
    <xf numFmtId="167" fontId="2" fillId="0" borderId="7" xfId="18" applyNumberFormat="1" applyFont="1" applyBorder="1"/>
    <xf numFmtId="167" fontId="15" fillId="4" borderId="0" xfId="18" applyNumberFormat="1" applyFont="1" applyFill="1" applyBorder="1"/>
    <xf numFmtId="167" fontId="15" fillId="4" borderId="4" xfId="18" applyNumberFormat="1" applyFont="1" applyFill="1" applyBorder="1"/>
    <xf numFmtId="167" fontId="15" fillId="4" borderId="2" xfId="18" applyNumberFormat="1" applyFont="1" applyFill="1" applyBorder="1"/>
    <xf numFmtId="167" fontId="15" fillId="0" borderId="1" xfId="18" applyNumberFormat="1" applyFont="1" applyFill="1" applyBorder="1" applyAlignment="1">
      <alignment horizontal="right"/>
    </xf>
    <xf numFmtId="167" fontId="15" fillId="0" borderId="3" xfId="18" applyNumberFormat="1" applyFont="1" applyFill="1" applyBorder="1" applyAlignment="1">
      <alignment horizontal="right"/>
    </xf>
    <xf numFmtId="167" fontId="15" fillId="0" borderId="5" xfId="18" applyNumberFormat="1" applyFont="1" applyFill="1" applyBorder="1"/>
    <xf numFmtId="167" fontId="15" fillId="0" borderId="1" xfId="18" applyNumberFormat="1" applyFont="1" applyFill="1" applyBorder="1"/>
    <xf numFmtId="167" fontId="10" fillId="0" borderId="6" xfId="18" applyNumberFormat="1" applyFont="1" applyFill="1" applyBorder="1" applyAlignment="1">
      <alignment horizontal="right"/>
    </xf>
    <xf numFmtId="167" fontId="10" fillId="0" borderId="9" xfId="18" applyNumberFormat="1" applyFont="1" applyFill="1" applyBorder="1" applyAlignment="1">
      <alignment horizontal="right"/>
    </xf>
    <xf numFmtId="167" fontId="10" fillId="0" borderId="12" xfId="18" applyNumberFormat="1" applyFont="1" applyFill="1" applyBorder="1" applyAlignment="1">
      <alignment horizontal="right"/>
    </xf>
    <xf numFmtId="167" fontId="10" fillId="0" borderId="6" xfId="18" applyNumberFormat="1" applyFont="1" applyFill="1" applyBorder="1"/>
    <xf numFmtId="167" fontId="10" fillId="0" borderId="9" xfId="18" applyNumberFormat="1" applyFont="1" applyFill="1" applyBorder="1"/>
    <xf numFmtId="167" fontId="10" fillId="0" borderId="10" xfId="18" applyNumberFormat="1" applyFont="1" applyFill="1" applyBorder="1"/>
    <xf numFmtId="0" fontId="10" fillId="5" borderId="12" xfId="0" applyFont="1" applyFill="1" applyBorder="1" applyAlignment="1">
      <alignment vertical="center"/>
    </xf>
    <xf numFmtId="167" fontId="31" fillId="4" borderId="6" xfId="18" applyNumberFormat="1" applyFont="1" applyFill="1" applyBorder="1" applyAlignment="1">
      <alignment horizontal="right"/>
    </xf>
    <xf numFmtId="167" fontId="31" fillId="4" borderId="9" xfId="18" applyNumberFormat="1" applyFont="1" applyFill="1" applyBorder="1" applyAlignment="1">
      <alignment horizontal="right"/>
    </xf>
    <xf numFmtId="167" fontId="31" fillId="4" borderId="12" xfId="18" applyNumberFormat="1" applyFont="1" applyFill="1" applyBorder="1" applyAlignment="1">
      <alignment horizontal="right"/>
    </xf>
    <xf numFmtId="167" fontId="31" fillId="0" borderId="7" xfId="18" applyNumberFormat="1" applyFont="1" applyFill="1" applyBorder="1" applyAlignment="1">
      <alignment horizontal="right"/>
    </xf>
    <xf numFmtId="167" fontId="31" fillId="0" borderId="2" xfId="18" applyNumberFormat="1" applyFont="1" applyFill="1" applyBorder="1"/>
    <xf numFmtId="167" fontId="31" fillId="0" borderId="0" xfId="18" applyNumberFormat="1" applyFont="1" applyFill="1" applyBorder="1"/>
    <xf numFmtId="167" fontId="31" fillId="4" borderId="10" xfId="18" applyNumberFormat="1" applyFont="1" applyFill="1" applyBorder="1" applyAlignment="1">
      <alignment horizontal="right"/>
    </xf>
    <xf numFmtId="167" fontId="31" fillId="0" borderId="2" xfId="18" applyNumberFormat="1" applyFont="1" applyFill="1" applyBorder="1" applyAlignment="1">
      <alignment horizontal="right"/>
    </xf>
    <xf numFmtId="167" fontId="31" fillId="0" borderId="7" xfId="18" applyNumberFormat="1" applyFont="1" applyFill="1" applyBorder="1"/>
    <xf numFmtId="167" fontId="31" fillId="4" borderId="3" xfId="18" applyNumberFormat="1" applyFont="1" applyFill="1" applyBorder="1" applyAlignment="1">
      <alignment horizontal="right"/>
    </xf>
    <xf numFmtId="167" fontId="31" fillId="0" borderId="4" xfId="18" applyNumberFormat="1" applyFont="1" applyFill="1" applyBorder="1" applyAlignment="1">
      <alignment horizontal="right"/>
    </xf>
    <xf numFmtId="167" fontId="15" fillId="4" borderId="7" xfId="18" applyNumberFormat="1" applyFont="1" applyFill="1" applyBorder="1"/>
    <xf numFmtId="0" fontId="10" fillId="4" borderId="0" xfId="0" quotePrefix="1" applyFont="1" applyFill="1" applyAlignment="1">
      <alignment horizontal="center"/>
    </xf>
    <xf numFmtId="0" fontId="10" fillId="0" borderId="12" xfId="0" applyFont="1" applyBorder="1" applyAlignment="1">
      <alignment horizontal="center"/>
    </xf>
    <xf numFmtId="2" fontId="0" fillId="0" borderId="0" xfId="0" applyNumberFormat="1"/>
    <xf numFmtId="10" fontId="0" fillId="4" borderId="0" xfId="0" applyNumberFormat="1" applyFill="1"/>
    <xf numFmtId="0" fontId="10" fillId="4" borderId="3" xfId="0" applyFont="1" applyFill="1" applyBorder="1" applyAlignment="1">
      <alignment vertical="center"/>
    </xf>
    <xf numFmtId="167" fontId="15" fillId="0" borderId="0" xfId="18" applyNumberFormat="1" applyFont="1" applyFill="1" applyBorder="1" applyAlignment="1">
      <alignment horizontal="right"/>
    </xf>
    <xf numFmtId="167" fontId="31" fillId="5" borderId="0" xfId="18" applyNumberFormat="1" applyFont="1" applyFill="1" applyBorder="1" applyAlignment="1">
      <alignment horizontal="right"/>
    </xf>
    <xf numFmtId="167" fontId="31" fillId="5" borderId="0" xfId="18" applyNumberFormat="1" applyFont="1" applyFill="1" applyBorder="1"/>
    <xf numFmtId="167" fontId="31" fillId="5" borderId="7" xfId="18" applyNumberFormat="1" applyFont="1" applyFill="1" applyBorder="1" applyAlignment="1">
      <alignment horizontal="right"/>
    </xf>
    <xf numFmtId="167" fontId="31" fillId="5" borderId="2" xfId="18" applyNumberFormat="1" applyFont="1" applyFill="1" applyBorder="1"/>
    <xf numFmtId="167" fontId="31" fillId="5" borderId="2" xfId="18" applyNumberFormat="1" applyFont="1" applyFill="1" applyBorder="1" applyAlignment="1">
      <alignment horizontal="right"/>
    </xf>
    <xf numFmtId="167" fontId="31" fillId="5" borderId="4" xfId="18" applyNumberFormat="1" applyFont="1" applyFill="1" applyBorder="1" applyAlignment="1">
      <alignment horizontal="right"/>
    </xf>
    <xf numFmtId="167" fontId="31" fillId="5" borderId="7" xfId="18" applyNumberFormat="1" applyFont="1" applyFill="1" applyBorder="1"/>
    <xf numFmtId="167" fontId="0" fillId="0" borderId="7" xfId="18" applyNumberFormat="1" applyFont="1" applyBorder="1" applyAlignment="1">
      <alignment horizontal="right"/>
    </xf>
    <xf numFmtId="0" fontId="22" fillId="0" borderId="0" xfId="0" applyFont="1" applyAlignment="1">
      <alignment vertical="center" wrapText="1"/>
    </xf>
    <xf numFmtId="0" fontId="0" fillId="0" borderId="0" xfId="0" applyAlignment="1">
      <alignment wrapText="1"/>
    </xf>
    <xf numFmtId="43" fontId="0" fillId="0" borderId="0" xfId="18" applyFont="1" applyFill="1" applyBorder="1" applyAlignment="1">
      <alignment wrapText="1"/>
    </xf>
    <xf numFmtId="0" fontId="3" fillId="0" borderId="0" xfId="0" applyFont="1" applyAlignment="1">
      <alignment wrapText="1"/>
    </xf>
    <xf numFmtId="167" fontId="36" fillId="0" borderId="4" xfId="18" applyNumberFormat="1" applyFont="1" applyFill="1" applyBorder="1" applyAlignment="1">
      <alignment horizontal="right" wrapText="1"/>
    </xf>
    <xf numFmtId="167" fontId="2" fillId="4" borderId="12" xfId="18" applyNumberFormat="1" applyFont="1" applyFill="1" applyBorder="1" applyAlignment="1">
      <alignment horizontal="right" wrapText="1"/>
    </xf>
    <xf numFmtId="0" fontId="24" fillId="0" borderId="13" xfId="0" applyFont="1" applyBorder="1" applyAlignment="1">
      <alignment horizontal="center"/>
    </xf>
    <xf numFmtId="0" fontId="24" fillId="0" borderId="8" xfId="0" quotePrefix="1" applyFont="1" applyBorder="1" applyAlignment="1">
      <alignment horizontal="center"/>
    </xf>
    <xf numFmtId="0" fontId="24" fillId="0" borderId="13" xfId="0" quotePrefix="1" applyFont="1" applyBorder="1" applyAlignment="1">
      <alignment horizontal="center"/>
    </xf>
    <xf numFmtId="0" fontId="24" fillId="0" borderId="14" xfId="0" quotePrefix="1" applyFont="1" applyBorder="1" applyAlignment="1">
      <alignment horizontal="center"/>
    </xf>
    <xf numFmtId="167" fontId="0" fillId="0" borderId="13" xfId="18" applyNumberFormat="1" applyFont="1" applyBorder="1" applyAlignment="1">
      <alignment horizontal="right"/>
    </xf>
    <xf numFmtId="167" fontId="0" fillId="0" borderId="14" xfId="18" applyNumberFormat="1" applyFont="1" applyBorder="1" applyAlignment="1">
      <alignment horizontal="right"/>
    </xf>
    <xf numFmtId="0" fontId="24" fillId="0" borderId="15" xfId="0" quotePrefix="1" applyFont="1" applyBorder="1" applyAlignment="1">
      <alignment horizontal="center"/>
    </xf>
    <xf numFmtId="167" fontId="0" fillId="0" borderId="15" xfId="18" applyNumberFormat="1" applyFont="1" applyBorder="1" applyAlignment="1">
      <alignment horizontal="right"/>
    </xf>
    <xf numFmtId="167" fontId="0" fillId="4" borderId="9" xfId="18" applyNumberFormat="1" applyFont="1" applyFill="1" applyBorder="1" applyAlignment="1">
      <alignment horizontal="right"/>
    </xf>
    <xf numFmtId="167" fontId="0" fillId="4" borderId="12" xfId="18" applyNumberFormat="1" applyFont="1" applyFill="1" applyBorder="1" applyAlignment="1">
      <alignment horizontal="right"/>
    </xf>
    <xf numFmtId="0" fontId="24" fillId="0" borderId="15" xfId="0" applyFont="1" applyBorder="1" applyAlignment="1">
      <alignment horizontal="center"/>
    </xf>
    <xf numFmtId="0" fontId="10" fillId="0" borderId="0" xfId="0" applyFont="1"/>
    <xf numFmtId="0" fontId="2" fillId="0" borderId="0" xfId="0" applyFont="1"/>
    <xf numFmtId="0" fontId="10" fillId="0" borderId="4" xfId="0" quotePrefix="1" applyFont="1" applyBorder="1" applyAlignment="1">
      <alignment horizontal="center"/>
    </xf>
    <xf numFmtId="14" fontId="24" fillId="0" borderId="15" xfId="0" applyNumberFormat="1" applyFont="1" applyBorder="1" applyAlignment="1">
      <alignment horizontal="center"/>
    </xf>
    <xf numFmtId="164" fontId="10" fillId="0" borderId="7" xfId="2" applyNumberFormat="1" applyFont="1" applyFill="1" applyBorder="1" applyAlignment="1">
      <alignment horizontal="right"/>
    </xf>
    <xf numFmtId="0" fontId="10" fillId="0" borderId="0" xfId="0" applyFont="1" applyAlignment="1">
      <alignment horizontal="center"/>
    </xf>
    <xf numFmtId="0" fontId="0" fillId="0" borderId="0" xfId="0" applyAlignment="1">
      <alignment horizontal="center"/>
    </xf>
    <xf numFmtId="0" fontId="20" fillId="0" borderId="6" xfId="0" applyFont="1" applyBorder="1" applyAlignment="1">
      <alignment vertical="center"/>
    </xf>
    <xf numFmtId="0" fontId="13" fillId="4" borderId="2" xfId="0" applyFont="1" applyFill="1" applyBorder="1" applyAlignment="1">
      <alignment vertical="center"/>
    </xf>
    <xf numFmtId="0" fontId="0" fillId="0" borderId="2" xfId="0" applyBorder="1" applyAlignment="1">
      <alignment vertical="center"/>
    </xf>
    <xf numFmtId="0" fontId="0" fillId="4" borderId="2" xfId="0" applyFill="1" applyBorder="1" applyAlignment="1">
      <alignment vertical="center"/>
    </xf>
    <xf numFmtId="0" fontId="20" fillId="0" borderId="2" xfId="0" applyFont="1" applyBorder="1" applyAlignment="1">
      <alignment vertical="center"/>
    </xf>
    <xf numFmtId="0" fontId="10" fillId="4" borderId="2" xfId="0" applyFont="1" applyFill="1" applyBorder="1" applyAlignment="1">
      <alignment vertical="center"/>
    </xf>
    <xf numFmtId="0" fontId="13" fillId="0" borderId="2" xfId="0" applyFont="1" applyBorder="1" applyAlignment="1">
      <alignment vertical="center"/>
    </xf>
    <xf numFmtId="0" fontId="10" fillId="0" borderId="2" xfId="0" applyFont="1" applyBorder="1" applyAlignment="1">
      <alignment vertical="center"/>
    </xf>
    <xf numFmtId="0" fontId="20" fillId="4" borderId="2" xfId="0" applyFont="1" applyFill="1" applyBorder="1" applyAlignment="1">
      <alignment vertical="center"/>
    </xf>
    <xf numFmtId="0" fontId="11" fillId="0" borderId="2" xfId="0" applyFont="1" applyBorder="1" applyAlignment="1">
      <alignment vertical="center"/>
    </xf>
    <xf numFmtId="0" fontId="10" fillId="5" borderId="0" xfId="0" applyFont="1" applyFill="1" applyAlignment="1">
      <alignment vertical="center"/>
    </xf>
    <xf numFmtId="0" fontId="10" fillId="4" borderId="5" xfId="0" applyFont="1" applyFill="1" applyBorder="1" applyAlignment="1">
      <alignment vertical="center"/>
    </xf>
    <xf numFmtId="0" fontId="0" fillId="4" borderId="6" xfId="0" applyFill="1" applyBorder="1" applyAlignment="1">
      <alignment vertical="center"/>
    </xf>
    <xf numFmtId="0" fontId="11" fillId="4" borderId="5" xfId="0" applyFont="1" applyFill="1" applyBorder="1" applyAlignment="1">
      <alignment vertical="center"/>
    </xf>
    <xf numFmtId="0" fontId="11" fillId="4" borderId="12" xfId="0" applyFont="1" applyFill="1" applyBorder="1" applyAlignment="1">
      <alignment vertical="center"/>
    </xf>
    <xf numFmtId="0" fontId="0" fillId="0" borderId="4" xfId="0" applyBorder="1" applyAlignment="1">
      <alignment vertical="center"/>
    </xf>
    <xf numFmtId="0" fontId="0" fillId="4" borderId="4" xfId="0" applyFill="1" applyBorder="1" applyAlignment="1">
      <alignment vertical="center"/>
    </xf>
    <xf numFmtId="0" fontId="11" fillId="0" borderId="4" xfId="0" applyFont="1" applyBorder="1" applyAlignment="1">
      <alignment vertical="center"/>
    </xf>
    <xf numFmtId="0" fontId="11" fillId="4" borderId="4" xfId="0" applyFont="1" applyFill="1" applyBorder="1" applyAlignment="1">
      <alignment vertical="center"/>
    </xf>
    <xf numFmtId="0" fontId="0" fillId="5" borderId="4" xfId="0" applyFill="1" applyBorder="1" applyAlignment="1">
      <alignment vertical="center"/>
    </xf>
    <xf numFmtId="0" fontId="11" fillId="0" borderId="13" xfId="0" applyFont="1" applyBorder="1" applyAlignment="1">
      <alignment vertical="center"/>
    </xf>
    <xf numFmtId="0" fontId="10" fillId="4" borderId="6" xfId="0" applyFont="1" applyFill="1" applyBorder="1" applyAlignment="1">
      <alignment vertical="center"/>
    </xf>
    <xf numFmtId="0" fontId="12" fillId="0" borderId="4" xfId="0" applyFont="1" applyBorder="1" applyAlignment="1">
      <alignment vertical="center"/>
    </xf>
    <xf numFmtId="0" fontId="12" fillId="4" borderId="4" xfId="0" applyFont="1" applyFill="1" applyBorder="1" applyAlignment="1">
      <alignment vertical="center"/>
    </xf>
    <xf numFmtId="0" fontId="11" fillId="4" borderId="3" xfId="0" applyFont="1" applyFill="1" applyBorder="1" applyAlignment="1">
      <alignment vertical="center"/>
    </xf>
    <xf numFmtId="0" fontId="13" fillId="0" borderId="4" xfId="0" applyFont="1" applyBorder="1" applyAlignment="1">
      <alignment vertical="center"/>
    </xf>
    <xf numFmtId="0" fontId="13" fillId="4" borderId="4" xfId="0" applyFont="1" applyFill="1" applyBorder="1" applyAlignment="1">
      <alignment vertical="center"/>
    </xf>
    <xf numFmtId="0" fontId="10" fillId="0" borderId="4" xfId="0" applyFont="1" applyBorder="1" applyAlignment="1">
      <alignment vertical="center"/>
    </xf>
    <xf numFmtId="0" fontId="20" fillId="0" borderId="12" xfId="0" applyFont="1" applyBorder="1" applyAlignment="1">
      <alignment vertical="center"/>
    </xf>
    <xf numFmtId="0" fontId="20" fillId="0" borderId="4" xfId="0" applyFont="1" applyBorder="1" applyAlignment="1">
      <alignment vertical="center"/>
    </xf>
    <xf numFmtId="0" fontId="10" fillId="4" borderId="4" xfId="0" applyFont="1" applyFill="1" applyBorder="1" applyAlignment="1">
      <alignment vertical="center"/>
    </xf>
    <xf numFmtId="0" fontId="20" fillId="4" borderId="4" xfId="0" applyFont="1" applyFill="1" applyBorder="1" applyAlignment="1">
      <alignment vertical="center"/>
    </xf>
    <xf numFmtId="0" fontId="10" fillId="0" borderId="6" xfId="0" applyFont="1" applyBorder="1" applyAlignment="1">
      <alignment vertical="center"/>
    </xf>
    <xf numFmtId="0" fontId="13" fillId="5" borderId="2" xfId="0" applyFont="1" applyFill="1" applyBorder="1" applyAlignment="1">
      <alignment vertical="center"/>
    </xf>
    <xf numFmtId="0" fontId="0" fillId="5" borderId="2" xfId="0" applyFill="1" applyBorder="1" applyAlignment="1">
      <alignment vertical="center"/>
    </xf>
    <xf numFmtId="0" fontId="10" fillId="5" borderId="2" xfId="0" applyFont="1" applyFill="1" applyBorder="1" applyAlignment="1">
      <alignment vertical="center"/>
    </xf>
    <xf numFmtId="0" fontId="24" fillId="0" borderId="3" xfId="0" quotePrefix="1" applyFont="1" applyBorder="1" applyAlignment="1">
      <alignment horizontal="center" vertical="center" wrapText="1"/>
    </xf>
    <xf numFmtId="0" fontId="8" fillId="4" borderId="12" xfId="0" applyFont="1" applyFill="1" applyBorder="1"/>
    <xf numFmtId="0" fontId="0" fillId="0" borderId="4" xfId="0" applyBorder="1"/>
    <xf numFmtId="0" fontId="9" fillId="4" borderId="4" xfId="0" applyFont="1" applyFill="1" applyBorder="1"/>
    <xf numFmtId="0" fontId="0" fillId="4" borderId="4" xfId="0" applyFill="1" applyBorder="1"/>
    <xf numFmtId="0" fontId="8" fillId="4" borderId="4" xfId="0" applyFont="1" applyFill="1" applyBorder="1"/>
    <xf numFmtId="0" fontId="8" fillId="0" borderId="4" xfId="0" applyFont="1" applyBorder="1"/>
    <xf numFmtId="0" fontId="13" fillId="0" borderId="4" xfId="0" applyFont="1" applyBorder="1"/>
    <xf numFmtId="0" fontId="13" fillId="4" borderId="4" xfId="0" applyFont="1" applyFill="1" applyBorder="1"/>
    <xf numFmtId="0" fontId="10" fillId="0" borderId="4" xfId="0" applyFont="1" applyBorder="1"/>
    <xf numFmtId="0" fontId="0" fillId="0" borderId="3" xfId="0" applyBorder="1"/>
    <xf numFmtId="0" fontId="10" fillId="0" borderId="12" xfId="0" applyFont="1" applyBorder="1"/>
    <xf numFmtId="0" fontId="10" fillId="0" borderId="3" xfId="0" applyFont="1" applyBorder="1"/>
    <xf numFmtId="0" fontId="9" fillId="0" borderId="0" xfId="0" applyFont="1"/>
    <xf numFmtId="0" fontId="10" fillId="0" borderId="13" xfId="0" applyFont="1" applyBorder="1" applyAlignment="1">
      <alignment horizontal="center"/>
    </xf>
    <xf numFmtId="0" fontId="10" fillId="0" borderId="8" xfId="0" applyFont="1" applyBorder="1" applyAlignment="1">
      <alignment horizontal="center"/>
    </xf>
    <xf numFmtId="0" fontId="10" fillId="0" borderId="14" xfId="0" applyFont="1" applyBorder="1" applyAlignment="1">
      <alignment horizontal="center"/>
    </xf>
  </cellXfs>
  <cellStyles count="20">
    <cellStyle name="40% - Accent1 2 2 2 2" xfId="13" xr:uid="{17490C38-61FD-416F-9703-842FE3CB9583}"/>
    <cellStyle name="Comma" xfId="18" builtinId="3"/>
    <cellStyle name="Comma 17" xfId="14" xr:uid="{26CC8849-74E3-4E29-9830-8F48540BBE0D}"/>
    <cellStyle name="Comma 2" xfId="4" xr:uid="{B99597F2-06AA-40A2-A65B-704E8A3DC5B7}"/>
    <cellStyle name="Comma 2 4" xfId="12" xr:uid="{A72E4ED8-D844-4528-92A3-3D82FC9C1C41}"/>
    <cellStyle name="Comma 3" xfId="11" xr:uid="{F433DDB4-AB46-4F55-BBF1-AD5C67FC6AEC}"/>
    <cellStyle name="Currency" xfId="2" builtinId="4"/>
    <cellStyle name="Currency 2" xfId="9" xr:uid="{72C3E60F-89DF-4C9B-9A8C-F6AEAAF49F3B}"/>
    <cellStyle name="Normal" xfId="0" builtinId="0"/>
    <cellStyle name="Normal 2" xfId="5" xr:uid="{3C7DADED-218F-44D7-A72B-22EA77C63CF3}"/>
    <cellStyle name="Normal 2 2" xfId="8" xr:uid="{FEEC301E-0C9E-4A5F-A460-D183E5EAEEC0}"/>
    <cellStyle name="Normal 22 2" xfId="6" xr:uid="{B529355D-8896-4B91-A964-CF0C04044CEB}"/>
    <cellStyle name="Normal 3" xfId="7" xr:uid="{B6E1BE75-2895-4DE6-903C-3EF8F7C7E0D7}"/>
    <cellStyle name="Normal 40" xfId="15" xr:uid="{E255579D-B19E-4BFD-893D-7C5411895B15}"/>
    <cellStyle name="Normal 5" xfId="1" xr:uid="{89F5A9C0-100B-4674-BBF4-6F7FDE8CA60C}"/>
    <cellStyle name="Normal 9" xfId="3" xr:uid="{B6E94803-F040-40C3-AFE2-9DD1A849A7C6}"/>
    <cellStyle name="OUTPUT AMOUNTS_Sheet7" xfId="17" xr:uid="{C2B993D5-2D14-4CD3-95C0-1D4F7303AD3A}"/>
    <cellStyle name="Percent" xfId="19" builtinId="5"/>
    <cellStyle name="Percent 2" xfId="10" xr:uid="{61CCFE1C-0540-4CF5-A7DB-6BDCBE429C62}"/>
    <cellStyle name="Percent 7" xfId="16" xr:uid="{CC8AEE94-1149-474E-B5CB-4C70CA1D1603}"/>
  </cellStyles>
  <dxfs count="0"/>
  <tableStyles count="0" defaultTableStyle="TableStyleMedium2" defaultPivotStyle="PivotStyleLight16"/>
  <colors>
    <mruColors>
      <color rgb="FFC62430"/>
      <color rgb="FFC62E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33</xdr:row>
      <xdr:rowOff>131565</xdr:rowOff>
    </xdr:from>
    <xdr:to>
      <xdr:col>16</xdr:col>
      <xdr:colOff>10287</xdr:colOff>
      <xdr:row>38</xdr:row>
      <xdr:rowOff>10241</xdr:rowOff>
    </xdr:to>
    <xdr:pic>
      <xdr:nvPicPr>
        <xdr:cNvPr id="3" name="Picture 2">
          <a:extLst>
            <a:ext uri="{FF2B5EF4-FFF2-40B4-BE49-F238E27FC236}">
              <a16:creationId xmlns:a16="http://schemas.microsoft.com/office/drawing/2014/main" id="{44D8BF8B-F233-441B-9E5F-5AB55C60F98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5706"/>
        <a:stretch/>
      </xdr:blipFill>
      <xdr:spPr bwMode="auto">
        <a:xfrm>
          <a:off x="0" y="6578799"/>
          <a:ext cx="9720072" cy="765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16</xdr:col>
      <xdr:colOff>10287</xdr:colOff>
      <xdr:row>4</xdr:row>
      <xdr:rowOff>59249</xdr:rowOff>
    </xdr:to>
    <xdr:pic>
      <xdr:nvPicPr>
        <xdr:cNvPr id="2" name="Picture 1">
          <a:extLst>
            <a:ext uri="{FF2B5EF4-FFF2-40B4-BE49-F238E27FC236}">
              <a16:creationId xmlns:a16="http://schemas.microsoft.com/office/drawing/2014/main" id="{0CF9961B-8937-4CA2-B478-4AD0DD904C5E}"/>
            </a:ext>
          </a:extLst>
        </xdr:cNvPr>
        <xdr:cNvPicPr>
          <a:picLocks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86024"/>
        <a:stretch/>
      </xdr:blipFill>
      <xdr:spPr bwMode="auto">
        <a:xfrm rot="10800000">
          <a:off x="0" y="0"/>
          <a:ext cx="9720072" cy="7698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480390</xdr:colOff>
      <xdr:row>10</xdr:row>
      <xdr:rowOff>174868</xdr:rowOff>
    </xdr:from>
    <xdr:to>
      <xdr:col>11</xdr:col>
      <xdr:colOff>57979</xdr:colOff>
      <xdr:row>19</xdr:row>
      <xdr:rowOff>15635</xdr:rowOff>
    </xdr:to>
    <xdr:pic>
      <xdr:nvPicPr>
        <xdr:cNvPr id="4" name="Picture 3">
          <a:extLst>
            <a:ext uri="{FF2B5EF4-FFF2-40B4-BE49-F238E27FC236}">
              <a16:creationId xmlns:a16="http://schemas.microsoft.com/office/drawing/2014/main" id="{9DE998E7-7418-4AE9-B848-B2BB3082FDA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0390" y="2079868"/>
          <a:ext cx="6319632" cy="1555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91107</xdr:colOff>
      <xdr:row>19</xdr:row>
      <xdr:rowOff>67194</xdr:rowOff>
    </xdr:from>
    <xdr:to>
      <xdr:col>15</xdr:col>
      <xdr:colOff>342567</xdr:colOff>
      <xdr:row>23</xdr:row>
      <xdr:rowOff>64709</xdr:rowOff>
    </xdr:to>
    <xdr:sp macro="" textlink="">
      <xdr:nvSpPr>
        <xdr:cNvPr id="5" name="TextBox 4">
          <a:extLst>
            <a:ext uri="{FF2B5EF4-FFF2-40B4-BE49-F238E27FC236}">
              <a16:creationId xmlns:a16="http://schemas.microsoft.com/office/drawing/2014/main" id="{5AAFA3F5-979C-4FBA-9ED6-EC3E175CAC6C}"/>
            </a:ext>
          </a:extLst>
        </xdr:cNvPr>
        <xdr:cNvSpPr txBox="1"/>
      </xdr:nvSpPr>
      <xdr:spPr>
        <a:xfrm>
          <a:off x="7446064" y="3686694"/>
          <a:ext cx="2090199" cy="1297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4400" b="1" i="1">
              <a:solidFill>
                <a:sysClr val="windowText" lastClr="000000"/>
              </a:solidFill>
            </a:rPr>
            <a:t>3Q2025</a:t>
          </a:r>
        </a:p>
        <a:p>
          <a:pPr algn="r"/>
          <a:r>
            <a:rPr lang="en-US" sz="2800" b="1" i="1">
              <a:solidFill>
                <a:sysClr val="windowText" lastClr="000000"/>
              </a:solidFill>
            </a:rPr>
            <a:t>EARNINGS</a:t>
          </a:r>
          <a:endParaRPr lang="en-US" sz="2400" b="1" i="1">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16920</xdr:colOff>
      <xdr:row>3</xdr:row>
      <xdr:rowOff>18078</xdr:rowOff>
    </xdr:to>
    <xdr:pic>
      <xdr:nvPicPr>
        <xdr:cNvPr id="5" name="Picture 4">
          <a:extLst>
            <a:ext uri="{FF2B5EF4-FFF2-40B4-BE49-F238E27FC236}">
              <a16:creationId xmlns:a16="http://schemas.microsoft.com/office/drawing/2014/main" id="{91EB1FD0-588B-40C9-AB9B-7DCE5F7035E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6024"/>
        <a:stretch/>
      </xdr:blipFill>
      <xdr:spPr bwMode="auto">
        <a:xfrm rot="10800000">
          <a:off x="0" y="0"/>
          <a:ext cx="11385176" cy="56739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35400</xdr:rowOff>
    </xdr:from>
    <xdr:to>
      <xdr:col>0</xdr:col>
      <xdr:colOff>4061046</xdr:colOff>
      <xdr:row>9</xdr:row>
      <xdr:rowOff>172349</xdr:rowOff>
    </xdr:to>
    <xdr:pic>
      <xdr:nvPicPr>
        <xdr:cNvPr id="6" name="Picture 5">
          <a:extLst>
            <a:ext uri="{FF2B5EF4-FFF2-40B4-BE49-F238E27FC236}">
              <a16:creationId xmlns:a16="http://schemas.microsoft.com/office/drawing/2014/main" id="{D1E76BC2-5C67-430C-B3AB-058F4C9C03E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694" t="25348" r="18183" b="23306"/>
        <a:stretch/>
      </xdr:blipFill>
      <xdr:spPr>
        <a:xfrm>
          <a:off x="0" y="573282"/>
          <a:ext cx="4061046" cy="1212714"/>
        </a:xfrm>
        <a:prstGeom prst="rect">
          <a:avLst/>
        </a:prstGeom>
      </xdr:spPr>
    </xdr:pic>
    <xdr:clientData/>
  </xdr:twoCellAnchor>
  <xdr:twoCellAnchor>
    <xdr:from>
      <xdr:col>0</xdr:col>
      <xdr:colOff>9430911</xdr:colOff>
      <xdr:row>4</xdr:row>
      <xdr:rowOff>11587</xdr:rowOff>
    </xdr:from>
    <xdr:to>
      <xdr:col>1</xdr:col>
      <xdr:colOff>96815</xdr:colOff>
      <xdr:row>9</xdr:row>
      <xdr:rowOff>187034</xdr:rowOff>
    </xdr:to>
    <xdr:sp macro="" textlink="">
      <xdr:nvSpPr>
        <xdr:cNvPr id="7" name="TextBox 6">
          <a:extLst>
            <a:ext uri="{FF2B5EF4-FFF2-40B4-BE49-F238E27FC236}">
              <a16:creationId xmlns:a16="http://schemas.microsoft.com/office/drawing/2014/main" id="{4BFF6B88-9B53-4A5D-B5EC-FC9D792770AE}"/>
            </a:ext>
          </a:extLst>
        </xdr:cNvPr>
        <xdr:cNvSpPr txBox="1"/>
      </xdr:nvSpPr>
      <xdr:spPr>
        <a:xfrm>
          <a:off x="9430911" y="773587"/>
          <a:ext cx="1714904" cy="1127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3600" b="1" i="1">
              <a:solidFill>
                <a:sysClr val="windowText" lastClr="000000"/>
              </a:solidFill>
            </a:rPr>
            <a:t>3Q2025</a:t>
          </a:r>
        </a:p>
        <a:p>
          <a:pPr algn="r"/>
          <a:r>
            <a:rPr lang="en-US" sz="2400" b="1" i="1">
              <a:solidFill>
                <a:sysClr val="windowText" lastClr="000000"/>
              </a:solidFill>
            </a:rPr>
            <a:t>EARNINGS</a:t>
          </a:r>
          <a:endParaRPr lang="en-US" sz="1800" b="1" i="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844825</xdr:colOff>
      <xdr:row>3</xdr:row>
      <xdr:rowOff>136170</xdr:rowOff>
    </xdr:to>
    <xdr:pic>
      <xdr:nvPicPr>
        <xdr:cNvPr id="21" name="Picture 20">
          <a:extLst>
            <a:ext uri="{FF2B5EF4-FFF2-40B4-BE49-F238E27FC236}">
              <a16:creationId xmlns:a16="http://schemas.microsoft.com/office/drawing/2014/main" id="{5988AFF9-D897-4E59-9504-4D041EBD25A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6024"/>
        <a:stretch/>
      </xdr:blipFill>
      <xdr:spPr bwMode="auto">
        <a:xfrm rot="10800000">
          <a:off x="0" y="0"/>
          <a:ext cx="12009782" cy="70767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18149</xdr:rowOff>
    </xdr:from>
    <xdr:to>
      <xdr:col>0</xdr:col>
      <xdr:colOff>4111920</xdr:colOff>
      <xdr:row>9</xdr:row>
      <xdr:rowOff>172370</xdr:rowOff>
    </xdr:to>
    <xdr:pic>
      <xdr:nvPicPr>
        <xdr:cNvPr id="22" name="Picture 21">
          <a:extLst>
            <a:ext uri="{FF2B5EF4-FFF2-40B4-BE49-F238E27FC236}">
              <a16:creationId xmlns:a16="http://schemas.microsoft.com/office/drawing/2014/main" id="{C4D8C25B-14A7-48FC-B375-2060EC716F2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694" t="25348" r="18183" b="23306"/>
        <a:stretch/>
      </xdr:blipFill>
      <xdr:spPr>
        <a:xfrm>
          <a:off x="0" y="542024"/>
          <a:ext cx="4117635" cy="1190541"/>
        </a:xfrm>
        <a:prstGeom prst="rect">
          <a:avLst/>
        </a:prstGeom>
      </xdr:spPr>
    </xdr:pic>
    <xdr:clientData/>
  </xdr:twoCellAnchor>
  <xdr:twoCellAnchor>
    <xdr:from>
      <xdr:col>8</xdr:col>
      <xdr:colOff>329774</xdr:colOff>
      <xdr:row>3</xdr:row>
      <xdr:rowOff>1584</xdr:rowOff>
    </xdr:from>
    <xdr:to>
      <xdr:col>11</xdr:col>
      <xdr:colOff>83630</xdr:colOff>
      <xdr:row>9</xdr:row>
      <xdr:rowOff>31714</xdr:rowOff>
    </xdr:to>
    <xdr:sp macro="" textlink="">
      <xdr:nvSpPr>
        <xdr:cNvPr id="23" name="TextBox 22">
          <a:extLst>
            <a:ext uri="{FF2B5EF4-FFF2-40B4-BE49-F238E27FC236}">
              <a16:creationId xmlns:a16="http://schemas.microsoft.com/office/drawing/2014/main" id="{1BC630BA-FB21-4281-B283-C110AD5B1646}"/>
            </a:ext>
          </a:extLst>
        </xdr:cNvPr>
        <xdr:cNvSpPr txBox="1"/>
      </xdr:nvSpPr>
      <xdr:spPr>
        <a:xfrm>
          <a:off x="9805078" y="573084"/>
          <a:ext cx="2288335" cy="1173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3600" b="1" i="1">
              <a:solidFill>
                <a:sysClr val="windowText" lastClr="000000"/>
              </a:solidFill>
            </a:rPr>
            <a:t>3Q2025</a:t>
          </a:r>
        </a:p>
        <a:p>
          <a:pPr algn="r"/>
          <a:r>
            <a:rPr lang="en-US" sz="2400" b="1" i="1">
              <a:solidFill>
                <a:sysClr val="windowText" lastClr="000000"/>
              </a:solidFill>
            </a:rPr>
            <a:t>EARNINGS</a:t>
          </a:r>
          <a:endParaRPr lang="en-US" sz="1800" b="1" i="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21981</xdr:colOff>
      <xdr:row>3</xdr:row>
      <xdr:rowOff>59468</xdr:rowOff>
    </xdr:to>
    <xdr:pic>
      <xdr:nvPicPr>
        <xdr:cNvPr id="11" name="Picture 10">
          <a:extLst>
            <a:ext uri="{FF2B5EF4-FFF2-40B4-BE49-F238E27FC236}">
              <a16:creationId xmlns:a16="http://schemas.microsoft.com/office/drawing/2014/main" id="{E55FEC2E-D0BC-4FCD-ABA9-C9904D0ABA7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6024"/>
        <a:stretch/>
      </xdr:blipFill>
      <xdr:spPr bwMode="auto">
        <a:xfrm rot="10800000">
          <a:off x="0" y="0"/>
          <a:ext cx="10807212" cy="630968"/>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35719</xdr:rowOff>
    </xdr:from>
    <xdr:to>
      <xdr:col>0</xdr:col>
      <xdr:colOff>4134780</xdr:colOff>
      <xdr:row>9</xdr:row>
      <xdr:rowOff>171898</xdr:rowOff>
    </xdr:to>
    <xdr:pic>
      <xdr:nvPicPr>
        <xdr:cNvPr id="2" name="Picture 1">
          <a:extLst>
            <a:ext uri="{FF2B5EF4-FFF2-40B4-BE49-F238E27FC236}">
              <a16:creationId xmlns:a16="http://schemas.microsoft.com/office/drawing/2014/main" id="{F2B2A4EE-6857-4A66-8C8B-6BB097BED6D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694" t="25348" r="18183" b="23306"/>
        <a:stretch/>
      </xdr:blipFill>
      <xdr:spPr>
        <a:xfrm>
          <a:off x="0" y="573601"/>
          <a:ext cx="4117635" cy="1208134"/>
        </a:xfrm>
        <a:prstGeom prst="rect">
          <a:avLst/>
        </a:prstGeom>
      </xdr:spPr>
    </xdr:pic>
    <xdr:clientData/>
  </xdr:twoCellAnchor>
  <xdr:twoCellAnchor>
    <xdr:from>
      <xdr:col>6</xdr:col>
      <xdr:colOff>302511</xdr:colOff>
      <xdr:row>3</xdr:row>
      <xdr:rowOff>35719</xdr:rowOff>
    </xdr:from>
    <xdr:to>
      <xdr:col>9</xdr:col>
      <xdr:colOff>0</xdr:colOff>
      <xdr:row>9</xdr:row>
      <xdr:rowOff>38226</xdr:rowOff>
    </xdr:to>
    <xdr:sp macro="" textlink="">
      <xdr:nvSpPr>
        <xdr:cNvPr id="3" name="TextBox 2">
          <a:extLst>
            <a:ext uri="{FF2B5EF4-FFF2-40B4-BE49-F238E27FC236}">
              <a16:creationId xmlns:a16="http://schemas.microsoft.com/office/drawing/2014/main" id="{60772FB7-55DB-4095-9CA0-BBAC1564DE77}"/>
            </a:ext>
          </a:extLst>
        </xdr:cNvPr>
        <xdr:cNvSpPr txBox="1"/>
      </xdr:nvSpPr>
      <xdr:spPr>
        <a:xfrm>
          <a:off x="9291730" y="571500"/>
          <a:ext cx="2079861" cy="1074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3600" b="1" i="1">
              <a:solidFill>
                <a:sysClr val="windowText" lastClr="000000"/>
              </a:solidFill>
            </a:rPr>
            <a:t>3Q2025</a:t>
          </a:r>
        </a:p>
        <a:p>
          <a:pPr algn="r"/>
          <a:r>
            <a:rPr lang="en-US" sz="2400" b="1" i="1">
              <a:solidFill>
                <a:sysClr val="windowText" lastClr="000000"/>
              </a:solidFill>
            </a:rPr>
            <a:t>EARNINGS</a:t>
          </a:r>
          <a:endParaRPr lang="en-US" sz="1800" b="1" i="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836543</xdr:colOff>
      <xdr:row>3</xdr:row>
      <xdr:rowOff>172542</xdr:rowOff>
    </xdr:to>
    <xdr:pic>
      <xdr:nvPicPr>
        <xdr:cNvPr id="2" name="Picture 1">
          <a:extLst>
            <a:ext uri="{FF2B5EF4-FFF2-40B4-BE49-F238E27FC236}">
              <a16:creationId xmlns:a16="http://schemas.microsoft.com/office/drawing/2014/main" id="{E02720C6-642D-416E-905A-7CE4A402DAB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6024"/>
        <a:stretch/>
      </xdr:blipFill>
      <xdr:spPr bwMode="auto">
        <a:xfrm rot="10800000">
          <a:off x="0" y="0"/>
          <a:ext cx="13450956" cy="744042"/>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37053</xdr:rowOff>
    </xdr:from>
    <xdr:to>
      <xdr:col>0</xdr:col>
      <xdr:colOff>4134780</xdr:colOff>
      <xdr:row>9</xdr:row>
      <xdr:rowOff>168182</xdr:rowOff>
    </xdr:to>
    <xdr:pic>
      <xdr:nvPicPr>
        <xdr:cNvPr id="3" name="Picture 2">
          <a:extLst>
            <a:ext uri="{FF2B5EF4-FFF2-40B4-BE49-F238E27FC236}">
              <a16:creationId xmlns:a16="http://schemas.microsoft.com/office/drawing/2014/main" id="{A0B168E7-B0CC-49A0-88C1-8B9806086D4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694" t="25348" r="18183" b="23306"/>
        <a:stretch/>
      </xdr:blipFill>
      <xdr:spPr>
        <a:xfrm>
          <a:off x="0" y="608553"/>
          <a:ext cx="4134780" cy="1274129"/>
        </a:xfrm>
        <a:prstGeom prst="rect">
          <a:avLst/>
        </a:prstGeom>
      </xdr:spPr>
    </xdr:pic>
    <xdr:clientData/>
  </xdr:twoCellAnchor>
  <xdr:twoCellAnchor>
    <xdr:from>
      <xdr:col>8</xdr:col>
      <xdr:colOff>338008</xdr:colOff>
      <xdr:row>4</xdr:row>
      <xdr:rowOff>37053</xdr:rowOff>
    </xdr:from>
    <xdr:to>
      <xdr:col>11</xdr:col>
      <xdr:colOff>26504</xdr:colOff>
      <xdr:row>10</xdr:row>
      <xdr:rowOff>23966</xdr:rowOff>
    </xdr:to>
    <xdr:sp macro="" textlink="">
      <xdr:nvSpPr>
        <xdr:cNvPr id="4" name="TextBox 3">
          <a:extLst>
            <a:ext uri="{FF2B5EF4-FFF2-40B4-BE49-F238E27FC236}">
              <a16:creationId xmlns:a16="http://schemas.microsoft.com/office/drawing/2014/main" id="{A882F380-574A-40CA-80AE-8E6731883793}"/>
            </a:ext>
          </a:extLst>
        </xdr:cNvPr>
        <xdr:cNvSpPr txBox="1"/>
      </xdr:nvSpPr>
      <xdr:spPr>
        <a:xfrm>
          <a:off x="11262769" y="799053"/>
          <a:ext cx="2222974" cy="1129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3600" b="1" i="1">
              <a:solidFill>
                <a:sysClr val="windowText" lastClr="000000"/>
              </a:solidFill>
            </a:rPr>
            <a:t>3Q2025</a:t>
          </a:r>
        </a:p>
        <a:p>
          <a:pPr algn="r"/>
          <a:r>
            <a:rPr lang="en-US" sz="2400" b="1" i="1">
              <a:solidFill>
                <a:sysClr val="windowText" lastClr="000000"/>
              </a:solidFill>
            </a:rPr>
            <a:t>EARNINGS</a:t>
          </a:r>
          <a:endParaRPr lang="en-US" sz="1800" b="1" i="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43961</xdr:colOff>
      <xdr:row>3</xdr:row>
      <xdr:rowOff>97134</xdr:rowOff>
    </xdr:to>
    <xdr:pic>
      <xdr:nvPicPr>
        <xdr:cNvPr id="6" name="Picture 5">
          <a:extLst>
            <a:ext uri="{FF2B5EF4-FFF2-40B4-BE49-F238E27FC236}">
              <a16:creationId xmlns:a16="http://schemas.microsoft.com/office/drawing/2014/main" id="{1EBEC62E-DBD7-43DA-9C77-7D1900B2F82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6024"/>
        <a:stretch/>
      </xdr:blipFill>
      <xdr:spPr bwMode="auto">
        <a:xfrm rot="10800000">
          <a:off x="0" y="0"/>
          <a:ext cx="11261480" cy="668634"/>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37625</xdr:rowOff>
    </xdr:from>
    <xdr:to>
      <xdr:col>0</xdr:col>
      <xdr:colOff>4045245</xdr:colOff>
      <xdr:row>9</xdr:row>
      <xdr:rowOff>172564</xdr:rowOff>
    </xdr:to>
    <xdr:pic>
      <xdr:nvPicPr>
        <xdr:cNvPr id="7" name="Picture 6">
          <a:extLst>
            <a:ext uri="{FF2B5EF4-FFF2-40B4-BE49-F238E27FC236}">
              <a16:creationId xmlns:a16="http://schemas.microsoft.com/office/drawing/2014/main" id="{8B741BC7-7665-4858-9A64-6D4AF4EDDFE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694" t="25348" r="18183" b="23306"/>
        <a:stretch/>
      </xdr:blipFill>
      <xdr:spPr>
        <a:xfrm>
          <a:off x="0" y="609125"/>
          <a:ext cx="4045245" cy="1277939"/>
        </a:xfrm>
        <a:prstGeom prst="rect">
          <a:avLst/>
        </a:prstGeom>
      </xdr:spPr>
    </xdr:pic>
    <xdr:clientData/>
  </xdr:twoCellAnchor>
  <xdr:twoCellAnchor>
    <xdr:from>
      <xdr:col>8</xdr:col>
      <xdr:colOff>510669</xdr:colOff>
      <xdr:row>2</xdr:row>
      <xdr:rowOff>184164</xdr:rowOff>
    </xdr:from>
    <xdr:to>
      <xdr:col>11</xdr:col>
      <xdr:colOff>69510</xdr:colOff>
      <xdr:row>8</xdr:row>
      <xdr:rowOff>165362</xdr:rowOff>
    </xdr:to>
    <xdr:sp macro="" textlink="">
      <xdr:nvSpPr>
        <xdr:cNvPr id="8" name="TextBox 7">
          <a:extLst>
            <a:ext uri="{FF2B5EF4-FFF2-40B4-BE49-F238E27FC236}">
              <a16:creationId xmlns:a16="http://schemas.microsoft.com/office/drawing/2014/main" id="{DFC7BBB1-B18C-4FF8-940A-31185D046750}"/>
            </a:ext>
          </a:extLst>
        </xdr:cNvPr>
        <xdr:cNvSpPr txBox="1"/>
      </xdr:nvSpPr>
      <xdr:spPr>
        <a:xfrm>
          <a:off x="9244361" y="565164"/>
          <a:ext cx="2042668" cy="11241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3600" b="1" i="1">
              <a:solidFill>
                <a:sysClr val="windowText" lastClr="000000"/>
              </a:solidFill>
            </a:rPr>
            <a:t>3Q2025</a:t>
          </a:r>
        </a:p>
        <a:p>
          <a:pPr algn="r"/>
          <a:r>
            <a:rPr lang="en-US" sz="2400" b="1" i="1">
              <a:solidFill>
                <a:sysClr val="windowText" lastClr="000000"/>
              </a:solidFill>
            </a:rPr>
            <a:t>EARNINGS</a:t>
          </a:r>
          <a:endParaRPr lang="en-US" sz="1800" b="1" i="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836543</xdr:colOff>
      <xdr:row>3</xdr:row>
      <xdr:rowOff>93324</xdr:rowOff>
    </xdr:to>
    <xdr:pic>
      <xdr:nvPicPr>
        <xdr:cNvPr id="2" name="Picture 1">
          <a:extLst>
            <a:ext uri="{FF2B5EF4-FFF2-40B4-BE49-F238E27FC236}">
              <a16:creationId xmlns:a16="http://schemas.microsoft.com/office/drawing/2014/main" id="{C29D76C3-29D9-46DC-B515-F63443ABCB9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6024"/>
        <a:stretch/>
      </xdr:blipFill>
      <xdr:spPr bwMode="auto">
        <a:xfrm rot="10800000">
          <a:off x="0" y="0"/>
          <a:ext cx="11115260" cy="664824"/>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37625</xdr:rowOff>
    </xdr:from>
    <xdr:to>
      <xdr:col>1</xdr:col>
      <xdr:colOff>646974</xdr:colOff>
      <xdr:row>9</xdr:row>
      <xdr:rowOff>168754</xdr:rowOff>
    </xdr:to>
    <xdr:pic>
      <xdr:nvPicPr>
        <xdr:cNvPr id="3" name="Picture 2">
          <a:extLst>
            <a:ext uri="{FF2B5EF4-FFF2-40B4-BE49-F238E27FC236}">
              <a16:creationId xmlns:a16="http://schemas.microsoft.com/office/drawing/2014/main" id="{9BE397FE-83BC-4DD8-A5A9-B8B3A31D888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694" t="25348" r="18183" b="23306"/>
        <a:stretch/>
      </xdr:blipFill>
      <xdr:spPr>
        <a:xfrm>
          <a:off x="0" y="573406"/>
          <a:ext cx="4117635" cy="1206502"/>
        </a:xfrm>
        <a:prstGeom prst="rect">
          <a:avLst/>
        </a:prstGeom>
      </xdr:spPr>
    </xdr:pic>
    <xdr:clientData/>
  </xdr:twoCellAnchor>
  <xdr:twoCellAnchor>
    <xdr:from>
      <xdr:col>8</xdr:col>
      <xdr:colOff>366666</xdr:colOff>
      <xdr:row>3</xdr:row>
      <xdr:rowOff>62472</xdr:rowOff>
    </xdr:from>
    <xdr:to>
      <xdr:col>11</xdr:col>
      <xdr:colOff>117695</xdr:colOff>
      <xdr:row>9</xdr:row>
      <xdr:rowOff>47480</xdr:rowOff>
    </xdr:to>
    <xdr:sp macro="" textlink="">
      <xdr:nvSpPr>
        <xdr:cNvPr id="4" name="TextBox 3">
          <a:extLst>
            <a:ext uri="{FF2B5EF4-FFF2-40B4-BE49-F238E27FC236}">
              <a16:creationId xmlns:a16="http://schemas.microsoft.com/office/drawing/2014/main" id="{A278850D-87CC-4BE8-B07C-10EBF3A4EB48}"/>
            </a:ext>
          </a:extLst>
        </xdr:cNvPr>
        <xdr:cNvSpPr txBox="1"/>
      </xdr:nvSpPr>
      <xdr:spPr>
        <a:xfrm>
          <a:off x="8475340" y="633972"/>
          <a:ext cx="2012181" cy="1128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3600" b="1" i="1">
              <a:solidFill>
                <a:sysClr val="windowText" lastClr="000000"/>
              </a:solidFill>
            </a:rPr>
            <a:t>3Q2025</a:t>
          </a:r>
        </a:p>
        <a:p>
          <a:pPr algn="r"/>
          <a:r>
            <a:rPr lang="en-US" sz="2400" b="1" i="1">
              <a:solidFill>
                <a:sysClr val="windowText" lastClr="000000"/>
              </a:solidFill>
            </a:rPr>
            <a:t>EARNINGS</a:t>
          </a:r>
          <a:endParaRPr lang="en-US" sz="1800" b="1" i="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17877</xdr:colOff>
      <xdr:row>3</xdr:row>
      <xdr:rowOff>93325</xdr:rowOff>
    </xdr:to>
    <xdr:pic>
      <xdr:nvPicPr>
        <xdr:cNvPr id="2" name="Picture 1">
          <a:extLst>
            <a:ext uri="{FF2B5EF4-FFF2-40B4-BE49-F238E27FC236}">
              <a16:creationId xmlns:a16="http://schemas.microsoft.com/office/drawing/2014/main" id="{4A13EC32-C51A-4EC9-86BE-060F7BA31B6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6024"/>
        <a:stretch/>
      </xdr:blipFill>
      <xdr:spPr bwMode="auto">
        <a:xfrm rot="10800000">
          <a:off x="0" y="0"/>
          <a:ext cx="11380250" cy="629106"/>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37625</xdr:rowOff>
    </xdr:from>
    <xdr:to>
      <xdr:col>0</xdr:col>
      <xdr:colOff>4045245</xdr:colOff>
      <xdr:row>9</xdr:row>
      <xdr:rowOff>168754</xdr:rowOff>
    </xdr:to>
    <xdr:pic>
      <xdr:nvPicPr>
        <xdr:cNvPr id="3" name="Picture 2">
          <a:extLst>
            <a:ext uri="{FF2B5EF4-FFF2-40B4-BE49-F238E27FC236}">
              <a16:creationId xmlns:a16="http://schemas.microsoft.com/office/drawing/2014/main" id="{58CCF612-2A67-4014-BC69-FF4D836DDD8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694" t="25348" r="18183" b="23306"/>
        <a:stretch/>
      </xdr:blipFill>
      <xdr:spPr>
        <a:xfrm>
          <a:off x="0" y="573406"/>
          <a:ext cx="4117635" cy="1202692"/>
        </a:xfrm>
        <a:prstGeom prst="rect">
          <a:avLst/>
        </a:prstGeom>
      </xdr:spPr>
    </xdr:pic>
    <xdr:clientData/>
  </xdr:twoCellAnchor>
  <xdr:twoCellAnchor>
    <xdr:from>
      <xdr:col>8</xdr:col>
      <xdr:colOff>378278</xdr:colOff>
      <xdr:row>3</xdr:row>
      <xdr:rowOff>70470</xdr:rowOff>
    </xdr:from>
    <xdr:to>
      <xdr:col>11</xdr:col>
      <xdr:colOff>127594</xdr:colOff>
      <xdr:row>9</xdr:row>
      <xdr:rowOff>51668</xdr:rowOff>
    </xdr:to>
    <xdr:sp macro="" textlink="">
      <xdr:nvSpPr>
        <xdr:cNvPr id="4" name="TextBox 3">
          <a:extLst>
            <a:ext uri="{FF2B5EF4-FFF2-40B4-BE49-F238E27FC236}">
              <a16:creationId xmlns:a16="http://schemas.microsoft.com/office/drawing/2014/main" id="{3639D489-1584-4D0A-BEB4-27E14BD504C9}"/>
            </a:ext>
          </a:extLst>
        </xdr:cNvPr>
        <xdr:cNvSpPr txBox="1"/>
      </xdr:nvSpPr>
      <xdr:spPr>
        <a:xfrm>
          <a:off x="9069019" y="641970"/>
          <a:ext cx="2015609" cy="11241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3600" b="1" i="1">
              <a:solidFill>
                <a:sysClr val="windowText" lastClr="000000"/>
              </a:solidFill>
            </a:rPr>
            <a:t>3Q2025</a:t>
          </a:r>
        </a:p>
        <a:p>
          <a:pPr algn="r"/>
          <a:r>
            <a:rPr lang="en-US" sz="2400" b="1" i="1">
              <a:solidFill>
                <a:sysClr val="windowText" lastClr="000000"/>
              </a:solidFill>
            </a:rPr>
            <a:t>EARNINGS</a:t>
          </a:r>
          <a:endParaRPr lang="en-US" sz="1800" b="1" i="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827941</xdr:colOff>
      <xdr:row>3</xdr:row>
      <xdr:rowOff>132340</xdr:rowOff>
    </xdr:to>
    <xdr:pic>
      <xdr:nvPicPr>
        <xdr:cNvPr id="2" name="Picture 1">
          <a:extLst>
            <a:ext uri="{FF2B5EF4-FFF2-40B4-BE49-F238E27FC236}">
              <a16:creationId xmlns:a16="http://schemas.microsoft.com/office/drawing/2014/main" id="{BE77311C-FD66-4FF1-942F-760F7CE54D4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6024"/>
        <a:stretch/>
      </xdr:blipFill>
      <xdr:spPr bwMode="auto">
        <a:xfrm rot="10800000">
          <a:off x="0" y="0"/>
          <a:ext cx="10763249" cy="70384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50586</xdr:rowOff>
    </xdr:from>
    <xdr:to>
      <xdr:col>1</xdr:col>
      <xdr:colOff>397282</xdr:colOff>
      <xdr:row>10</xdr:row>
      <xdr:rowOff>35963</xdr:rowOff>
    </xdr:to>
    <xdr:pic>
      <xdr:nvPicPr>
        <xdr:cNvPr id="3" name="Picture 2">
          <a:extLst>
            <a:ext uri="{FF2B5EF4-FFF2-40B4-BE49-F238E27FC236}">
              <a16:creationId xmlns:a16="http://schemas.microsoft.com/office/drawing/2014/main" id="{3EFEA9BC-0DDB-466F-AF38-15E2B0DA181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694" t="25348" r="18183" b="23306"/>
        <a:stretch/>
      </xdr:blipFill>
      <xdr:spPr>
        <a:xfrm>
          <a:off x="0" y="588468"/>
          <a:ext cx="4117635" cy="1236626"/>
        </a:xfrm>
        <a:prstGeom prst="rect">
          <a:avLst/>
        </a:prstGeom>
      </xdr:spPr>
    </xdr:pic>
    <xdr:clientData/>
  </xdr:twoCellAnchor>
  <xdr:twoCellAnchor>
    <xdr:from>
      <xdr:col>7</xdr:col>
      <xdr:colOff>342651</xdr:colOff>
      <xdr:row>3</xdr:row>
      <xdr:rowOff>50586</xdr:rowOff>
    </xdr:from>
    <xdr:to>
      <xdr:col>10</xdr:col>
      <xdr:colOff>0</xdr:colOff>
      <xdr:row>9</xdr:row>
      <xdr:rowOff>61516</xdr:rowOff>
    </xdr:to>
    <xdr:sp macro="" textlink="">
      <xdr:nvSpPr>
        <xdr:cNvPr id="4" name="TextBox 3">
          <a:extLst>
            <a:ext uri="{FF2B5EF4-FFF2-40B4-BE49-F238E27FC236}">
              <a16:creationId xmlns:a16="http://schemas.microsoft.com/office/drawing/2014/main" id="{2CC948E6-25D7-45CF-9397-19DE4BF355E1}"/>
            </a:ext>
          </a:extLst>
        </xdr:cNvPr>
        <xdr:cNvSpPr txBox="1"/>
      </xdr:nvSpPr>
      <xdr:spPr>
        <a:xfrm>
          <a:off x="8444504" y="588468"/>
          <a:ext cx="2094045" cy="1086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3600" b="1" i="1">
              <a:solidFill>
                <a:sysClr val="windowText" lastClr="000000"/>
              </a:solidFill>
            </a:rPr>
            <a:t>3Q2025</a:t>
          </a:r>
        </a:p>
        <a:p>
          <a:pPr algn="r"/>
          <a:r>
            <a:rPr lang="en-US" sz="2400" b="1" i="1">
              <a:solidFill>
                <a:sysClr val="windowText" lastClr="000000"/>
              </a:solidFill>
            </a:rPr>
            <a:t>EARNINGS</a:t>
          </a:r>
          <a:endParaRPr lang="en-US" sz="1800" b="1" i="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18149</xdr:rowOff>
    </xdr:from>
    <xdr:to>
      <xdr:col>0</xdr:col>
      <xdr:colOff>4111920</xdr:colOff>
      <xdr:row>9</xdr:row>
      <xdr:rowOff>168560</xdr:rowOff>
    </xdr:to>
    <xdr:pic>
      <xdr:nvPicPr>
        <xdr:cNvPr id="2" name="Picture 1">
          <a:extLst>
            <a:ext uri="{FF2B5EF4-FFF2-40B4-BE49-F238E27FC236}">
              <a16:creationId xmlns:a16="http://schemas.microsoft.com/office/drawing/2014/main" id="{D23CDF70-ED9A-4C2F-A60E-8DD02367448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694" t="25348" r="18183" b="23306"/>
        <a:stretch/>
      </xdr:blipFill>
      <xdr:spPr>
        <a:xfrm>
          <a:off x="0" y="589649"/>
          <a:ext cx="4111920" cy="1293411"/>
        </a:xfrm>
        <a:prstGeom prst="rect">
          <a:avLst/>
        </a:prstGeom>
      </xdr:spPr>
    </xdr:pic>
    <xdr:clientData/>
  </xdr:twoCellAnchor>
  <xdr:twoCellAnchor>
    <xdr:from>
      <xdr:col>1</xdr:col>
      <xdr:colOff>785295</xdr:colOff>
      <xdr:row>3</xdr:row>
      <xdr:rowOff>12434</xdr:rowOff>
    </xdr:from>
    <xdr:to>
      <xdr:col>5</xdr:col>
      <xdr:colOff>826953</xdr:colOff>
      <xdr:row>9</xdr:row>
      <xdr:rowOff>40659</xdr:rowOff>
    </xdr:to>
    <xdr:sp macro="" textlink="">
      <xdr:nvSpPr>
        <xdr:cNvPr id="3" name="TextBox 2">
          <a:extLst>
            <a:ext uri="{FF2B5EF4-FFF2-40B4-BE49-F238E27FC236}">
              <a16:creationId xmlns:a16="http://schemas.microsoft.com/office/drawing/2014/main" id="{4C0880AD-6E05-4985-A01A-335A6A88B3CE}"/>
            </a:ext>
          </a:extLst>
        </xdr:cNvPr>
        <xdr:cNvSpPr txBox="1"/>
      </xdr:nvSpPr>
      <xdr:spPr>
        <a:xfrm>
          <a:off x="5071545" y="583934"/>
          <a:ext cx="3432558" cy="1171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3600" b="1" i="1">
              <a:solidFill>
                <a:sysClr val="windowText" lastClr="000000"/>
              </a:solidFill>
            </a:rPr>
            <a:t>3Q2025</a:t>
          </a:r>
        </a:p>
        <a:p>
          <a:pPr algn="r"/>
          <a:r>
            <a:rPr lang="en-US" sz="2400" b="1" i="1">
              <a:solidFill>
                <a:sysClr val="windowText" lastClr="000000"/>
              </a:solidFill>
            </a:rPr>
            <a:t>EARNINGS</a:t>
          </a:r>
          <a:endParaRPr lang="en-US" sz="1800" b="1" i="1">
            <a:solidFill>
              <a:sysClr val="windowText" lastClr="000000"/>
            </a:solidFill>
          </a:endParaRPr>
        </a:p>
      </xdr:txBody>
    </xdr:sp>
    <xdr:clientData/>
  </xdr:twoCellAnchor>
  <xdr:twoCellAnchor editAs="oneCell">
    <xdr:from>
      <xdr:col>0</xdr:col>
      <xdr:colOff>0</xdr:colOff>
      <xdr:row>0</xdr:row>
      <xdr:rowOff>0</xdr:rowOff>
    </xdr:from>
    <xdr:to>
      <xdr:col>5</xdr:col>
      <xdr:colOff>790574</xdr:colOff>
      <xdr:row>3</xdr:row>
      <xdr:rowOff>136168</xdr:rowOff>
    </xdr:to>
    <xdr:pic>
      <xdr:nvPicPr>
        <xdr:cNvPr id="4" name="Picture 3">
          <a:extLst>
            <a:ext uri="{FF2B5EF4-FFF2-40B4-BE49-F238E27FC236}">
              <a16:creationId xmlns:a16="http://schemas.microsoft.com/office/drawing/2014/main" id="{D9DFC87D-5761-436E-8280-DFAE4BB1F7B6}"/>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86024"/>
        <a:stretch/>
      </xdr:blipFill>
      <xdr:spPr bwMode="auto">
        <a:xfrm rot="10800000">
          <a:off x="0" y="0"/>
          <a:ext cx="8467724" cy="707668"/>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054C9-C59A-4DAD-A7E1-0FD99EB6F2CD}">
  <sheetPr>
    <pageSetUpPr autoPageBreaks="0" fitToPage="1"/>
  </sheetPr>
  <dimension ref="B21:K22"/>
  <sheetViews>
    <sheetView showGridLines="0" zoomScaleNormal="100" zoomScaleSheetLayoutView="115" workbookViewId="0">
      <selection activeCell="A40" sqref="A40"/>
    </sheetView>
  </sheetViews>
  <sheetFormatPr defaultRowHeight="14.4" x14ac:dyDescent="0.3"/>
  <sheetData>
    <row r="21" spans="2:11" ht="46.2" x14ac:dyDescent="0.3">
      <c r="B21" s="185" t="s">
        <v>168</v>
      </c>
    </row>
    <row r="22" spans="2:11" ht="25.8" x14ac:dyDescent="0.5">
      <c r="B22" s="186" t="s">
        <v>187</v>
      </c>
      <c r="C22" s="132"/>
      <c r="D22" s="132"/>
      <c r="E22" s="132"/>
      <c r="F22" s="132"/>
      <c r="G22" s="132"/>
      <c r="H22" s="132"/>
      <c r="I22" s="132"/>
      <c r="J22" s="132"/>
      <c r="K22" s="132"/>
    </row>
  </sheetData>
  <printOptions horizontalCentered="1" verticalCentered="1"/>
  <pageMargins left="0" right="0" top="0" bottom="0" header="0.3" footer="0"/>
  <pageSetup scale="95" fitToHeight="0" orientation="landscape"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D5CA6-A697-4722-8999-DE3B16D59D48}">
  <sheetPr>
    <pageSetUpPr autoPageBreaks="0" fitToPage="1"/>
  </sheetPr>
  <dimension ref="A1:A30"/>
  <sheetViews>
    <sheetView showGridLines="0" zoomScale="115" zoomScaleNormal="115" zoomScaleSheetLayoutView="85" workbookViewId="0">
      <selection activeCell="A36" sqref="A36"/>
    </sheetView>
  </sheetViews>
  <sheetFormatPr defaultRowHeight="14.4" x14ac:dyDescent="0.3"/>
  <cols>
    <col min="1" max="1" width="165.6640625" customWidth="1"/>
  </cols>
  <sheetData>
    <row r="1" spans="1:1" x14ac:dyDescent="0.3">
      <c r="A1" s="109"/>
    </row>
    <row r="2" spans="1:1" x14ac:dyDescent="0.3">
      <c r="A2" s="109"/>
    </row>
    <row r="3" spans="1:1" x14ac:dyDescent="0.3">
      <c r="A3" s="109"/>
    </row>
    <row r="4" spans="1:1" x14ac:dyDescent="0.3">
      <c r="A4" s="109"/>
    </row>
    <row r="5" spans="1:1" x14ac:dyDescent="0.3">
      <c r="A5" s="109"/>
    </row>
    <row r="6" spans="1:1" x14ac:dyDescent="0.3">
      <c r="A6" s="109"/>
    </row>
    <row r="7" spans="1:1" x14ac:dyDescent="0.3">
      <c r="A7" s="109"/>
    </row>
    <row r="8" spans="1:1" x14ac:dyDescent="0.3">
      <c r="A8" s="109"/>
    </row>
    <row r="9" spans="1:1" x14ac:dyDescent="0.3">
      <c r="A9" s="109"/>
    </row>
    <row r="10" spans="1:1" x14ac:dyDescent="0.3">
      <c r="A10" s="109"/>
    </row>
    <row r="11" spans="1:1" x14ac:dyDescent="0.3">
      <c r="A11" s="109"/>
    </row>
    <row r="12" spans="1:1" ht="18" x14ac:dyDescent="0.35">
      <c r="A12" s="130" t="s">
        <v>152</v>
      </c>
    </row>
    <row r="13" spans="1:1" ht="17.25" customHeight="1" x14ac:dyDescent="0.35">
      <c r="A13" s="182" t="s">
        <v>169</v>
      </c>
    </row>
    <row r="14" spans="1:1" ht="7.2" customHeight="1" x14ac:dyDescent="0.35">
      <c r="A14" s="131"/>
    </row>
    <row r="15" spans="1:1" ht="15.6" x14ac:dyDescent="0.3">
      <c r="A15" s="195" t="s">
        <v>195</v>
      </c>
    </row>
    <row r="16" spans="1:1" ht="18" x14ac:dyDescent="0.35">
      <c r="A16" s="131"/>
    </row>
    <row r="17" spans="1:1" ht="15.6" x14ac:dyDescent="0.3">
      <c r="A17" s="195" t="s">
        <v>196</v>
      </c>
    </row>
    <row r="18" spans="1:1" ht="18" x14ac:dyDescent="0.35">
      <c r="A18" s="131"/>
    </row>
    <row r="19" spans="1:1" ht="78" x14ac:dyDescent="0.3">
      <c r="A19" s="195" t="s">
        <v>191</v>
      </c>
    </row>
    <row r="20" spans="1:1" ht="18" x14ac:dyDescent="0.35">
      <c r="A20" s="131"/>
    </row>
    <row r="21" spans="1:1" ht="46.8" x14ac:dyDescent="0.3">
      <c r="A21" s="195" t="s">
        <v>192</v>
      </c>
    </row>
    <row r="22" spans="1:1" ht="17.399999999999999" x14ac:dyDescent="0.3">
      <c r="A22" s="183"/>
    </row>
    <row r="23" spans="1:1" ht="46.8" x14ac:dyDescent="0.3">
      <c r="A23" s="195" t="s">
        <v>193</v>
      </c>
    </row>
    <row r="24" spans="1:1" ht="17.399999999999999" x14ac:dyDescent="0.3">
      <c r="A24" s="183"/>
    </row>
    <row r="25" spans="1:1" ht="46.8" x14ac:dyDescent="0.3">
      <c r="A25" s="195" t="s">
        <v>194</v>
      </c>
    </row>
    <row r="30" spans="1:1" x14ac:dyDescent="0.3">
      <c r="A30" s="184"/>
    </row>
  </sheetData>
  <printOptions horizontalCentered="1"/>
  <pageMargins left="0.2" right="0.2" top="0.2" bottom="0.2" header="0" footer="0"/>
  <pageSetup scale="81" fitToHeight="0" orientation="landscape" r:id="rId1"/>
  <headerFooter scaleWithDoc="0">
    <oddFooter>&amp;C&amp;P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CCBC6-418B-4765-9BCF-3E2AB74CB150}">
  <sheetPr>
    <pageSetUpPr autoPageBreaks="0" fitToPage="1"/>
  </sheetPr>
  <dimension ref="A1:L114"/>
  <sheetViews>
    <sheetView showGridLines="0" zoomScale="115" zoomScaleNormal="115" zoomScaleSheetLayoutView="115" workbookViewId="0">
      <selection activeCell="A46" sqref="A46"/>
    </sheetView>
  </sheetViews>
  <sheetFormatPr defaultColWidth="9.109375" defaultRowHeight="14.4" x14ac:dyDescent="0.3"/>
  <cols>
    <col min="1" max="1" width="64.33203125" customWidth="1"/>
    <col min="2" max="6" width="12.6640625" customWidth="1"/>
    <col min="7" max="7" width="1.6640625" customWidth="1"/>
    <col min="8" max="11" width="12.6640625" customWidth="1"/>
  </cols>
  <sheetData>
    <row r="1" spans="1:12" x14ac:dyDescent="0.3">
      <c r="A1" s="109"/>
      <c r="B1" s="109"/>
      <c r="C1" s="109"/>
      <c r="D1" s="109"/>
      <c r="E1" s="109"/>
      <c r="F1" s="109"/>
      <c r="G1" s="109"/>
      <c r="H1" s="109"/>
      <c r="I1" s="109"/>
      <c r="J1" s="109"/>
      <c r="K1" s="109"/>
    </row>
    <row r="2" spans="1:12" x14ac:dyDescent="0.3">
      <c r="A2" s="109"/>
      <c r="B2" s="109"/>
      <c r="C2" s="109"/>
      <c r="D2" s="109"/>
      <c r="E2" s="109"/>
      <c r="F2" s="109"/>
      <c r="G2" s="109"/>
      <c r="H2" s="109"/>
      <c r="I2" s="109"/>
      <c r="J2" s="109"/>
      <c r="K2" s="109"/>
    </row>
    <row r="3" spans="1:12" x14ac:dyDescent="0.3">
      <c r="A3" s="109"/>
      <c r="B3" s="109"/>
      <c r="C3" s="109"/>
      <c r="D3" s="109"/>
      <c r="E3" s="109"/>
      <c r="F3" s="109"/>
      <c r="G3" s="109"/>
      <c r="H3" s="109"/>
      <c r="I3" s="109"/>
      <c r="J3" s="109"/>
      <c r="K3" s="109"/>
    </row>
    <row r="4" spans="1:12" x14ac:dyDescent="0.3">
      <c r="A4" s="109"/>
      <c r="B4" s="109"/>
      <c r="C4" s="109"/>
      <c r="D4" s="109"/>
      <c r="E4" s="109"/>
      <c r="F4" s="109"/>
      <c r="G4" s="109"/>
      <c r="H4" s="109"/>
      <c r="I4" s="109"/>
      <c r="J4" s="109"/>
      <c r="K4" s="109"/>
    </row>
    <row r="5" spans="1:12" x14ac:dyDescent="0.3">
      <c r="A5" s="109"/>
      <c r="B5" s="109"/>
      <c r="C5" s="109"/>
      <c r="D5" s="109"/>
      <c r="E5" s="109"/>
      <c r="F5" s="109"/>
      <c r="G5" s="109"/>
      <c r="H5" s="109"/>
      <c r="I5" s="109"/>
      <c r="J5" s="109"/>
      <c r="K5" s="109"/>
    </row>
    <row r="6" spans="1:12" x14ac:dyDescent="0.3">
      <c r="A6" s="109"/>
      <c r="B6" s="109"/>
      <c r="C6" s="109"/>
      <c r="D6" s="109"/>
      <c r="E6" s="109"/>
      <c r="F6" s="109"/>
      <c r="G6" s="109"/>
      <c r="H6" s="109"/>
      <c r="I6" s="109"/>
      <c r="J6" s="109"/>
      <c r="K6" s="109"/>
    </row>
    <row r="7" spans="1:12" x14ac:dyDescent="0.3">
      <c r="A7" s="109"/>
      <c r="B7" s="109"/>
      <c r="C7" s="109"/>
      <c r="D7" s="109"/>
      <c r="E7" s="109"/>
      <c r="F7" s="109"/>
      <c r="G7" s="109"/>
      <c r="H7" s="109"/>
      <c r="I7" s="109"/>
      <c r="J7" s="109"/>
      <c r="K7" s="109"/>
    </row>
    <row r="8" spans="1:12" x14ac:dyDescent="0.3">
      <c r="A8" s="109"/>
      <c r="B8" s="109"/>
      <c r="C8" s="109"/>
      <c r="D8" s="109"/>
      <c r="E8" s="109"/>
      <c r="F8" s="109"/>
      <c r="G8" s="109"/>
      <c r="H8" s="109"/>
      <c r="I8" s="109"/>
      <c r="J8" s="109"/>
      <c r="K8" s="109"/>
    </row>
    <row r="9" spans="1:12" x14ac:dyDescent="0.3">
      <c r="A9" s="109"/>
      <c r="B9" s="109"/>
      <c r="C9" s="109"/>
      <c r="D9" s="109"/>
      <c r="E9" s="109"/>
      <c r="F9" s="109"/>
      <c r="G9" s="109"/>
      <c r="H9" s="109"/>
      <c r="I9" s="109"/>
      <c r="J9" s="109"/>
      <c r="K9" s="109"/>
    </row>
    <row r="10" spans="1:12" x14ac:dyDescent="0.3">
      <c r="A10" s="109"/>
      <c r="B10" s="109"/>
      <c r="C10" s="109"/>
      <c r="D10" s="109"/>
      <c r="E10" s="109"/>
      <c r="F10" s="109"/>
      <c r="G10" s="109"/>
      <c r="H10" s="109"/>
      <c r="I10" s="109"/>
      <c r="J10" s="109"/>
      <c r="K10" s="109"/>
    </row>
    <row r="11" spans="1:12" ht="18" x14ac:dyDescent="0.35">
      <c r="A11" s="130" t="s">
        <v>152</v>
      </c>
    </row>
    <row r="12" spans="1:12" ht="18" x14ac:dyDescent="0.35">
      <c r="A12" s="131" t="s">
        <v>164</v>
      </c>
    </row>
    <row r="13" spans="1:12" ht="15.6" x14ac:dyDescent="0.3">
      <c r="A13" s="112" t="s">
        <v>149</v>
      </c>
      <c r="B13" s="264" t="s">
        <v>154</v>
      </c>
      <c r="C13" s="265" t="s">
        <v>155</v>
      </c>
      <c r="D13" s="265" t="s">
        <v>156</v>
      </c>
      <c r="E13" s="265" t="s">
        <v>157</v>
      </c>
      <c r="F13" s="274" t="s">
        <v>161</v>
      </c>
      <c r="G13" s="111"/>
      <c r="H13" s="266" t="s">
        <v>158</v>
      </c>
      <c r="I13" s="265" t="s">
        <v>159</v>
      </c>
      <c r="J13" s="265" t="s">
        <v>160</v>
      </c>
      <c r="K13" s="270" t="s">
        <v>153</v>
      </c>
    </row>
    <row r="14" spans="1:12" x14ac:dyDescent="0.3">
      <c r="A14" s="296" t="s">
        <v>2</v>
      </c>
      <c r="B14" s="272"/>
      <c r="C14" s="272"/>
      <c r="D14" s="272"/>
      <c r="E14" s="272"/>
      <c r="F14" s="273"/>
      <c r="H14" s="19"/>
      <c r="I14" s="20"/>
      <c r="J14" s="20"/>
      <c r="K14" s="21"/>
    </row>
    <row r="15" spans="1:12" x14ac:dyDescent="0.3">
      <c r="A15" s="297" t="s">
        <v>3</v>
      </c>
      <c r="B15" s="30">
        <v>3819673</v>
      </c>
      <c r="C15" s="32">
        <v>3742086</v>
      </c>
      <c r="D15" s="32">
        <v>3671674</v>
      </c>
      <c r="E15" s="32">
        <v>3722693</v>
      </c>
      <c r="F15" s="33">
        <v>14956126</v>
      </c>
      <c r="H15" s="30">
        <v>3606156</v>
      </c>
      <c r="I15" s="32">
        <v>3540107</v>
      </c>
      <c r="J15" s="32">
        <v>3427947</v>
      </c>
      <c r="K15" s="33">
        <v>10574210</v>
      </c>
      <c r="L15" s="110"/>
    </row>
    <row r="16" spans="1:12" ht="16.2" x14ac:dyDescent="0.45">
      <c r="A16" s="298" t="s">
        <v>4</v>
      </c>
      <c r="B16" s="68">
        <v>195170</v>
      </c>
      <c r="C16" s="62">
        <v>210665</v>
      </c>
      <c r="D16" s="62">
        <v>219310</v>
      </c>
      <c r="E16" s="62">
        <v>244245</v>
      </c>
      <c r="F16" s="69">
        <v>869390</v>
      </c>
      <c r="H16" s="68">
        <v>263602</v>
      </c>
      <c r="I16" s="62">
        <v>184852</v>
      </c>
      <c r="J16" s="62">
        <v>186311</v>
      </c>
      <c r="K16" s="69">
        <v>634765</v>
      </c>
    </row>
    <row r="17" spans="1:11" x14ac:dyDescent="0.3">
      <c r="A17" s="299" t="s">
        <v>5</v>
      </c>
      <c r="B17" s="133">
        <v>4014843</v>
      </c>
      <c r="C17" s="71">
        <v>3952751</v>
      </c>
      <c r="D17" s="71">
        <v>3890984</v>
      </c>
      <c r="E17" s="71">
        <v>3966938</v>
      </c>
      <c r="F17" s="134">
        <v>15825516</v>
      </c>
      <c r="G17" s="275"/>
      <c r="H17" s="133">
        <v>3869758</v>
      </c>
      <c r="I17" s="71">
        <v>3724959</v>
      </c>
      <c r="J17" s="71">
        <v>3614258</v>
      </c>
      <c r="K17" s="134">
        <v>11208975</v>
      </c>
    </row>
    <row r="18" spans="1:11" ht="7.2" customHeight="1" x14ac:dyDescent="0.3">
      <c r="A18" s="299"/>
      <c r="B18" s="30"/>
      <c r="C18" s="32"/>
      <c r="D18" s="32"/>
      <c r="E18" s="32"/>
      <c r="F18" s="33"/>
      <c r="H18" s="30"/>
      <c r="I18" s="32"/>
      <c r="J18" s="32"/>
      <c r="K18" s="33"/>
    </row>
    <row r="19" spans="1:11" x14ac:dyDescent="0.3">
      <c r="A19" s="300" t="s">
        <v>6</v>
      </c>
      <c r="B19" s="10"/>
      <c r="C19" s="7"/>
      <c r="D19" s="7"/>
      <c r="E19" s="7"/>
      <c r="F19" s="8"/>
      <c r="H19" s="10"/>
      <c r="I19" s="7"/>
      <c r="J19" s="7"/>
      <c r="K19" s="8"/>
    </row>
    <row r="20" spans="1:11" x14ac:dyDescent="0.3">
      <c r="A20" s="297" t="s">
        <v>7</v>
      </c>
      <c r="B20" s="30">
        <v>2557182</v>
      </c>
      <c r="C20" s="32">
        <v>2507478</v>
      </c>
      <c r="D20" s="32">
        <v>2538149</v>
      </c>
      <c r="E20" s="32">
        <v>2532813</v>
      </c>
      <c r="F20" s="33">
        <v>10135622</v>
      </c>
      <c r="H20" s="30">
        <v>2432198</v>
      </c>
      <c r="I20" s="32">
        <v>2461631</v>
      </c>
      <c r="J20" s="32">
        <v>2370363</v>
      </c>
      <c r="K20" s="33">
        <v>7264192</v>
      </c>
    </row>
    <row r="21" spans="1:11" x14ac:dyDescent="0.3">
      <c r="A21" s="298" t="s">
        <v>8</v>
      </c>
      <c r="B21" s="19">
        <v>363083</v>
      </c>
      <c r="C21" s="20">
        <v>408093</v>
      </c>
      <c r="D21" s="20">
        <v>393024</v>
      </c>
      <c r="E21" s="20">
        <v>472755</v>
      </c>
      <c r="F21" s="21">
        <v>1636955</v>
      </c>
      <c r="H21" s="19">
        <v>439508</v>
      </c>
      <c r="I21" s="20">
        <v>354187</v>
      </c>
      <c r="J21" s="20">
        <v>391524</v>
      </c>
      <c r="K21" s="21">
        <v>1185219</v>
      </c>
    </row>
    <row r="22" spans="1:11" x14ac:dyDescent="0.3">
      <c r="A22" s="297" t="s">
        <v>9</v>
      </c>
      <c r="B22" s="30">
        <v>624422</v>
      </c>
      <c r="C22" s="32">
        <v>595024</v>
      </c>
      <c r="D22" s="32">
        <v>643144</v>
      </c>
      <c r="E22" s="32">
        <v>564226</v>
      </c>
      <c r="F22" s="33">
        <v>2426816</v>
      </c>
      <c r="H22" s="30">
        <v>597851</v>
      </c>
      <c r="I22" s="32">
        <v>629494</v>
      </c>
      <c r="J22" s="32">
        <v>621487</v>
      </c>
      <c r="K22" s="33">
        <v>1848832</v>
      </c>
    </row>
    <row r="23" spans="1:11" x14ac:dyDescent="0.3">
      <c r="A23" s="298" t="s">
        <v>10</v>
      </c>
      <c r="B23" s="197">
        <v>485400</v>
      </c>
      <c r="C23" s="198">
        <v>507525</v>
      </c>
      <c r="D23" s="198">
        <v>477434</v>
      </c>
      <c r="E23" s="198">
        <v>459834</v>
      </c>
      <c r="F23" s="199">
        <v>1930193</v>
      </c>
      <c r="G23" s="276"/>
      <c r="H23" s="197">
        <v>488333</v>
      </c>
      <c r="I23" s="198">
        <v>493055</v>
      </c>
      <c r="J23" s="198">
        <v>391291</v>
      </c>
      <c r="K23" s="199">
        <v>1372679</v>
      </c>
    </row>
    <row r="24" spans="1:11" ht="16.2" x14ac:dyDescent="0.45">
      <c r="A24" s="301" t="s">
        <v>172</v>
      </c>
      <c r="B24" s="190">
        <v>0</v>
      </c>
      <c r="C24" s="123">
        <v>0</v>
      </c>
      <c r="D24" s="123">
        <v>0</v>
      </c>
      <c r="E24" s="123">
        <v>0</v>
      </c>
      <c r="F24" s="189">
        <v>0</v>
      </c>
      <c r="H24" s="190">
        <v>0</v>
      </c>
      <c r="I24" s="123">
        <v>0</v>
      </c>
      <c r="J24" s="123">
        <v>16481468</v>
      </c>
      <c r="K24" s="189">
        <v>16481468</v>
      </c>
    </row>
    <row r="25" spans="1:11" x14ac:dyDescent="0.3">
      <c r="A25" s="300" t="s">
        <v>11</v>
      </c>
      <c r="B25" s="148">
        <v>4030087</v>
      </c>
      <c r="C25" s="149">
        <v>4018120</v>
      </c>
      <c r="D25" s="149">
        <v>4051751</v>
      </c>
      <c r="E25" s="149">
        <v>4029628</v>
      </c>
      <c r="F25" s="161">
        <v>16129586</v>
      </c>
      <c r="G25" s="275"/>
      <c r="H25" s="148">
        <v>3957890</v>
      </c>
      <c r="I25" s="149">
        <v>3938367</v>
      </c>
      <c r="J25" s="149">
        <v>20256133</v>
      </c>
      <c r="K25" s="161">
        <v>28152390</v>
      </c>
    </row>
    <row r="26" spans="1:11" ht="7.2" customHeight="1" x14ac:dyDescent="0.3">
      <c r="A26" s="300"/>
      <c r="B26" s="19"/>
      <c r="C26" s="20"/>
      <c r="D26" s="20"/>
      <c r="E26" s="20"/>
      <c r="F26" s="21"/>
      <c r="H26" s="19"/>
      <c r="I26" s="20"/>
      <c r="J26" s="20"/>
      <c r="K26" s="21"/>
    </row>
    <row r="27" spans="1:11" x14ac:dyDescent="0.3">
      <c r="A27" s="301" t="s">
        <v>12</v>
      </c>
      <c r="B27" s="191">
        <v>-15244</v>
      </c>
      <c r="C27" s="116">
        <v>-65369</v>
      </c>
      <c r="D27" s="116">
        <v>-160767</v>
      </c>
      <c r="E27" s="116">
        <v>-62690</v>
      </c>
      <c r="F27" s="117">
        <v>-304070</v>
      </c>
      <c r="H27" s="191">
        <v>-88132</v>
      </c>
      <c r="I27" s="116">
        <v>-213408</v>
      </c>
      <c r="J27" s="116">
        <v>-16641875</v>
      </c>
      <c r="K27" s="117">
        <v>-16943415</v>
      </c>
    </row>
    <row r="28" spans="1:11" ht="7.2" customHeight="1" x14ac:dyDescent="0.3">
      <c r="A28" s="299"/>
      <c r="B28" s="2"/>
      <c r="C28" s="1"/>
      <c r="D28" s="1"/>
      <c r="E28" s="1"/>
      <c r="F28" s="9"/>
      <c r="H28" s="2"/>
      <c r="I28" s="1"/>
      <c r="J28" s="1"/>
      <c r="K28" s="9"/>
    </row>
    <row r="29" spans="1:11" x14ac:dyDescent="0.3">
      <c r="A29" s="300" t="s">
        <v>13</v>
      </c>
      <c r="B29" s="10"/>
      <c r="C29" s="7"/>
      <c r="D29" s="7"/>
      <c r="E29" s="7"/>
      <c r="F29" s="8"/>
      <c r="H29" s="10"/>
      <c r="I29" s="7"/>
      <c r="J29" s="7"/>
      <c r="K29" s="8"/>
    </row>
    <row r="30" spans="1:11" x14ac:dyDescent="0.3">
      <c r="A30" s="301" t="s">
        <v>14</v>
      </c>
      <c r="B30" s="191">
        <v>30462</v>
      </c>
      <c r="C30" s="116">
        <v>13929</v>
      </c>
      <c r="D30" s="116">
        <v>11200</v>
      </c>
      <c r="E30" s="116">
        <v>61034</v>
      </c>
      <c r="F30" s="117">
        <v>116625</v>
      </c>
      <c r="H30" s="191">
        <v>65529</v>
      </c>
      <c r="I30" s="116">
        <v>65369</v>
      </c>
      <c r="J30" s="116">
        <v>53187</v>
      </c>
      <c r="K30" s="117">
        <v>184085</v>
      </c>
    </row>
    <row r="31" spans="1:11" x14ac:dyDescent="0.3">
      <c r="A31" s="298" t="s">
        <v>139</v>
      </c>
      <c r="B31" s="19">
        <v>-99408</v>
      </c>
      <c r="C31" s="20">
        <v>-81166</v>
      </c>
      <c r="D31" s="20">
        <v>-81503</v>
      </c>
      <c r="E31" s="20">
        <v>-219545</v>
      </c>
      <c r="F31" s="21">
        <v>-481622</v>
      </c>
      <c r="H31" s="19">
        <v>-286055</v>
      </c>
      <c r="I31" s="20">
        <v>-279232</v>
      </c>
      <c r="J31" s="20">
        <v>-377072</v>
      </c>
      <c r="K31" s="21">
        <v>-942359</v>
      </c>
    </row>
    <row r="32" spans="1:11" ht="16.2" x14ac:dyDescent="0.45">
      <c r="A32" s="301" t="s">
        <v>64</v>
      </c>
      <c r="B32" s="190">
        <v>-26110</v>
      </c>
      <c r="C32" s="123">
        <v>-91498</v>
      </c>
      <c r="D32" s="123">
        <v>52107</v>
      </c>
      <c r="E32" s="123">
        <v>658998</v>
      </c>
      <c r="F32" s="189">
        <v>593497</v>
      </c>
      <c r="H32" s="190">
        <v>41390</v>
      </c>
      <c r="I32" s="123">
        <v>35137</v>
      </c>
      <c r="J32" s="123">
        <v>28953</v>
      </c>
      <c r="K32" s="189">
        <v>105480</v>
      </c>
    </row>
    <row r="33" spans="1:11" x14ac:dyDescent="0.3">
      <c r="A33" s="300" t="s">
        <v>15</v>
      </c>
      <c r="B33" s="148">
        <v>-95056</v>
      </c>
      <c r="C33" s="149">
        <v>-158735</v>
      </c>
      <c r="D33" s="149">
        <v>-18196</v>
      </c>
      <c r="E33" s="149">
        <v>500487</v>
      </c>
      <c r="F33" s="161">
        <v>228500</v>
      </c>
      <c r="G33" s="275"/>
      <c r="H33" s="148">
        <v>-179136</v>
      </c>
      <c r="I33" s="149">
        <v>-178726</v>
      </c>
      <c r="J33" s="149">
        <v>-294932</v>
      </c>
      <c r="K33" s="161">
        <v>-652794</v>
      </c>
    </row>
    <row r="34" spans="1:11" ht="7.2" customHeight="1" x14ac:dyDescent="0.3">
      <c r="A34" s="299"/>
      <c r="B34" s="30"/>
      <c r="C34" s="32"/>
      <c r="D34" s="32"/>
      <c r="E34" s="32"/>
      <c r="F34" s="33"/>
      <c r="H34" s="30"/>
      <c r="I34" s="32"/>
      <c r="J34" s="32"/>
      <c r="K34" s="33"/>
    </row>
    <row r="35" spans="1:11" x14ac:dyDescent="0.3">
      <c r="A35" s="301" t="s">
        <v>16</v>
      </c>
      <c r="B35" s="191">
        <v>-110300</v>
      </c>
      <c r="C35" s="116">
        <v>-224104</v>
      </c>
      <c r="D35" s="116">
        <v>-178963</v>
      </c>
      <c r="E35" s="116">
        <v>437797</v>
      </c>
      <c r="F35" s="117">
        <v>-75570</v>
      </c>
      <c r="H35" s="191">
        <v>-267268</v>
      </c>
      <c r="I35" s="116">
        <v>-392134</v>
      </c>
      <c r="J35" s="116">
        <v>-16936807</v>
      </c>
      <c r="K35" s="117">
        <v>-17596209</v>
      </c>
    </row>
    <row r="36" spans="1:11" x14ac:dyDescent="0.3">
      <c r="A36" s="298" t="s">
        <v>17</v>
      </c>
      <c r="B36" s="19">
        <v>1925</v>
      </c>
      <c r="C36" s="20">
        <v>16646</v>
      </c>
      <c r="D36" s="20">
        <v>35162</v>
      </c>
      <c r="E36" s="20">
        <v>-102678</v>
      </c>
      <c r="F36" s="21">
        <v>-48945</v>
      </c>
      <c r="H36" s="19">
        <v>63987</v>
      </c>
      <c r="I36" s="20">
        <v>85290</v>
      </c>
      <c r="J36" s="20">
        <v>4155459</v>
      </c>
      <c r="K36" s="21">
        <v>4304736</v>
      </c>
    </row>
    <row r="37" spans="1:11" x14ac:dyDescent="0.3">
      <c r="A37" s="301" t="s">
        <v>1</v>
      </c>
      <c r="B37" s="191">
        <v>-108375</v>
      </c>
      <c r="C37" s="116">
        <v>-207458</v>
      </c>
      <c r="D37" s="116">
        <v>-143801</v>
      </c>
      <c r="E37" s="116">
        <v>335119</v>
      </c>
      <c r="F37" s="117">
        <v>-124515</v>
      </c>
      <c r="H37" s="191">
        <v>-203281</v>
      </c>
      <c r="I37" s="116">
        <v>-306844</v>
      </c>
      <c r="J37" s="116">
        <v>-12781348</v>
      </c>
      <c r="K37" s="117">
        <v>-13291473</v>
      </c>
    </row>
    <row r="38" spans="1:11" x14ac:dyDescent="0.3">
      <c r="A38" s="298" t="s">
        <v>18</v>
      </c>
      <c r="B38" s="19">
        <v>-999</v>
      </c>
      <c r="C38" s="20">
        <v>-1867</v>
      </c>
      <c r="D38" s="20">
        <v>-1989</v>
      </c>
      <c r="E38" s="20">
        <v>-114</v>
      </c>
      <c r="F38" s="21">
        <v>-4969</v>
      </c>
      <c r="H38" s="19">
        <v>-612</v>
      </c>
      <c r="I38" s="20">
        <v>-712</v>
      </c>
      <c r="J38" s="20">
        <v>-152</v>
      </c>
      <c r="K38" s="21">
        <v>-1476</v>
      </c>
    </row>
    <row r="39" spans="1:11" ht="16.2" x14ac:dyDescent="0.45">
      <c r="A39" s="231" t="s">
        <v>189</v>
      </c>
      <c r="B39" s="192">
        <v>-107376</v>
      </c>
      <c r="C39" s="193">
        <v>-205591</v>
      </c>
      <c r="D39" s="193">
        <v>-141812</v>
      </c>
      <c r="E39" s="193">
        <v>335233</v>
      </c>
      <c r="F39" s="194">
        <v>-119546</v>
      </c>
      <c r="G39" s="275"/>
      <c r="H39" s="192">
        <v>-202669</v>
      </c>
      <c r="I39" s="193">
        <v>-306132</v>
      </c>
      <c r="J39" s="193">
        <v>-12781196</v>
      </c>
      <c r="K39" s="194">
        <v>-13289997</v>
      </c>
    </row>
    <row r="40" spans="1:11" ht="7.2" customHeight="1" x14ac:dyDescent="0.3">
      <c r="A40" s="302"/>
      <c r="B40" s="188"/>
      <c r="C40" s="188"/>
      <c r="D40" s="188"/>
      <c r="E40" s="188"/>
      <c r="F40" s="269"/>
      <c r="G40" s="275"/>
      <c r="H40" s="268"/>
      <c r="I40" s="188"/>
      <c r="J40" s="188"/>
      <c r="K40" s="271"/>
    </row>
    <row r="41" spans="1:11" ht="16.2" x14ac:dyDescent="0.45">
      <c r="A41" s="303" t="s">
        <v>190</v>
      </c>
      <c r="B41" s="232">
        <v>470156</v>
      </c>
      <c r="C41" s="233">
        <v>442156</v>
      </c>
      <c r="D41" s="233">
        <v>316667</v>
      </c>
      <c r="E41" s="238">
        <v>397144</v>
      </c>
      <c r="F41" s="234">
        <v>1626123</v>
      </c>
      <c r="G41" s="275"/>
      <c r="H41" s="232">
        <v>400201</v>
      </c>
      <c r="I41" s="233">
        <v>279647</v>
      </c>
      <c r="J41" s="238">
        <v>-16250584</v>
      </c>
      <c r="K41" s="234">
        <v>-15570736</v>
      </c>
    </row>
    <row r="42" spans="1:11" ht="16.2" x14ac:dyDescent="0.45">
      <c r="A42" s="284" t="s">
        <v>172</v>
      </c>
      <c r="B42" s="190">
        <v>0</v>
      </c>
      <c r="C42" s="123">
        <v>0</v>
      </c>
      <c r="D42" s="123">
        <v>0</v>
      </c>
      <c r="E42" s="123">
        <v>0</v>
      </c>
      <c r="F42" s="189">
        <v>0</v>
      </c>
      <c r="G42" s="275"/>
      <c r="H42" s="190">
        <v>0</v>
      </c>
      <c r="I42" s="123">
        <v>0</v>
      </c>
      <c r="J42" s="123">
        <f>J24</f>
        <v>16481468</v>
      </c>
      <c r="K42" s="189">
        <f>K24</f>
        <v>16481468</v>
      </c>
    </row>
    <row r="43" spans="1:11" ht="16.2" x14ac:dyDescent="0.45">
      <c r="A43" s="293" t="s">
        <v>197</v>
      </c>
      <c r="B43" s="206">
        <f>B41+B42</f>
        <v>470156</v>
      </c>
      <c r="C43" s="207">
        <f>C41+C42</f>
        <v>442156</v>
      </c>
      <c r="D43" s="207">
        <f>D41+D42</f>
        <v>316667</v>
      </c>
      <c r="E43" s="207">
        <f>E41+E42</f>
        <v>397144</v>
      </c>
      <c r="F43" s="241">
        <f>F41+F42</f>
        <v>1626123</v>
      </c>
      <c r="G43" s="275"/>
      <c r="H43" s="206">
        <f>H41+H42</f>
        <v>400201</v>
      </c>
      <c r="I43" s="143">
        <f>I41+I42</f>
        <v>279647</v>
      </c>
      <c r="J43" s="207">
        <f>J41+J42</f>
        <v>230884</v>
      </c>
      <c r="K43" s="206">
        <f>K41+K42</f>
        <v>910732</v>
      </c>
    </row>
    <row r="44" spans="1:11" ht="7.2" customHeight="1" x14ac:dyDescent="0.3">
      <c r="B44" s="22"/>
      <c r="C44" s="22"/>
      <c r="D44" s="22"/>
      <c r="E44" s="22"/>
      <c r="F44" s="22"/>
      <c r="G44" s="275"/>
      <c r="H44" s="22"/>
      <c r="I44" s="22"/>
      <c r="J44" s="22"/>
      <c r="K44" s="22"/>
    </row>
    <row r="45" spans="1:11" x14ac:dyDescent="0.3">
      <c r="B45" s="4"/>
      <c r="C45" s="4"/>
      <c r="D45" s="4"/>
      <c r="E45" s="4"/>
      <c r="F45" s="4"/>
      <c r="H45" s="4"/>
      <c r="I45" s="4"/>
      <c r="J45" s="4"/>
      <c r="K45" s="4"/>
    </row>
    <row r="46" spans="1:11" x14ac:dyDescent="0.3">
      <c r="A46" s="6"/>
      <c r="B46" s="4"/>
      <c r="C46" s="4"/>
      <c r="D46" s="4"/>
      <c r="E46" s="4"/>
      <c r="F46" s="4"/>
      <c r="H46" s="4"/>
      <c r="I46" s="4"/>
      <c r="J46" s="4"/>
      <c r="K46" s="4"/>
    </row>
    <row r="47" spans="1:11" x14ac:dyDescent="0.3">
      <c r="B47" s="15"/>
      <c r="C47" s="15"/>
      <c r="D47" s="15"/>
      <c r="E47" s="15"/>
      <c r="F47" s="15"/>
      <c r="H47" s="15"/>
      <c r="I47" s="15"/>
      <c r="J47" s="15"/>
      <c r="K47" s="15"/>
    </row>
    <row r="48" spans="1:11" x14ac:dyDescent="0.3">
      <c r="B48" s="15"/>
      <c r="C48" s="15"/>
      <c r="D48" s="15"/>
      <c r="E48" s="15"/>
      <c r="F48" s="15"/>
      <c r="H48" s="15"/>
      <c r="I48" s="15"/>
      <c r="J48" s="15"/>
      <c r="K48" s="15"/>
    </row>
    <row r="49" spans="2:11" x14ac:dyDescent="0.3">
      <c r="B49" s="4"/>
      <c r="C49" s="4"/>
      <c r="D49" s="4"/>
      <c r="E49" s="4"/>
      <c r="F49" s="4"/>
      <c r="H49" s="4"/>
      <c r="I49" s="4"/>
      <c r="J49" s="4"/>
      <c r="K49" s="4"/>
    </row>
    <row r="50" spans="2:11" x14ac:dyDescent="0.3">
      <c r="B50" s="1"/>
      <c r="C50" s="1"/>
      <c r="D50" s="1"/>
      <c r="E50" s="1"/>
      <c r="F50" s="1"/>
      <c r="H50" s="1"/>
      <c r="I50" s="1"/>
      <c r="J50" s="1"/>
      <c r="K50" s="1"/>
    </row>
    <row r="51" spans="2:11" x14ac:dyDescent="0.3">
      <c r="B51" s="1"/>
      <c r="C51" s="1"/>
      <c r="D51" s="1"/>
      <c r="E51" s="1"/>
      <c r="F51" s="1"/>
      <c r="H51" s="1"/>
      <c r="I51" s="1"/>
      <c r="J51" s="1"/>
      <c r="K51" s="1"/>
    </row>
    <row r="52" spans="2:11" x14ac:dyDescent="0.3">
      <c r="B52" s="1"/>
      <c r="C52" s="1"/>
      <c r="D52" s="1"/>
      <c r="E52" s="1"/>
      <c r="F52" s="1"/>
      <c r="H52" s="1"/>
      <c r="I52" s="1"/>
      <c r="J52" s="1"/>
      <c r="K52" s="1"/>
    </row>
    <row r="53" spans="2:11" x14ac:dyDescent="0.3">
      <c r="B53" s="1"/>
      <c r="C53" s="1"/>
      <c r="D53" s="1"/>
      <c r="E53" s="1"/>
      <c r="F53" s="1"/>
      <c r="H53" s="1"/>
      <c r="I53" s="1"/>
      <c r="J53" s="1"/>
      <c r="K53" s="1"/>
    </row>
    <row r="54" spans="2:11" x14ac:dyDescent="0.3">
      <c r="B54" s="1"/>
      <c r="C54" s="1"/>
      <c r="D54" s="1"/>
      <c r="E54" s="1"/>
      <c r="F54" s="1"/>
      <c r="H54" s="1"/>
      <c r="I54" s="1"/>
      <c r="J54" s="1"/>
      <c r="K54" s="1"/>
    </row>
    <row r="55" spans="2:11" x14ac:dyDescent="0.3">
      <c r="B55" s="1"/>
      <c r="C55" s="1"/>
      <c r="D55" s="1"/>
      <c r="E55" s="1"/>
      <c r="F55" s="1"/>
      <c r="H55" s="1"/>
      <c r="I55" s="1"/>
      <c r="J55" s="1"/>
      <c r="K55" s="1"/>
    </row>
    <row r="56" spans="2:11" x14ac:dyDescent="0.3">
      <c r="B56" s="1"/>
      <c r="C56" s="1"/>
      <c r="D56" s="1"/>
      <c r="E56" s="1"/>
      <c r="F56" s="1"/>
      <c r="H56" s="1"/>
      <c r="I56" s="1"/>
      <c r="J56" s="1"/>
      <c r="K56" s="1"/>
    </row>
    <row r="57" spans="2:11" x14ac:dyDescent="0.3">
      <c r="B57" s="1"/>
      <c r="C57" s="1"/>
      <c r="D57" s="1"/>
      <c r="E57" s="1"/>
      <c r="F57" s="1"/>
      <c r="H57" s="1"/>
      <c r="I57" s="1"/>
      <c r="J57" s="1"/>
      <c r="K57" s="1"/>
    </row>
    <row r="58" spans="2:11" x14ac:dyDescent="0.3">
      <c r="B58" s="1"/>
      <c r="C58" s="1"/>
      <c r="D58" s="1"/>
      <c r="E58" s="1"/>
      <c r="F58" s="1"/>
      <c r="H58" s="1"/>
      <c r="I58" s="1"/>
      <c r="J58" s="1"/>
      <c r="K58" s="1"/>
    </row>
    <row r="59" spans="2:11" x14ac:dyDescent="0.3">
      <c r="B59" s="1"/>
      <c r="C59" s="1"/>
      <c r="D59" s="1"/>
      <c r="E59" s="1"/>
      <c r="F59" s="1"/>
      <c r="H59" s="1"/>
      <c r="I59" s="1"/>
      <c r="J59" s="1"/>
      <c r="K59" s="1"/>
    </row>
    <row r="60" spans="2:11" x14ac:dyDescent="0.3">
      <c r="B60" s="1"/>
      <c r="C60" s="1"/>
      <c r="D60" s="1"/>
      <c r="E60" s="1"/>
      <c r="F60" s="1"/>
      <c r="H60" s="1"/>
      <c r="I60" s="1"/>
      <c r="J60" s="1"/>
      <c r="K60" s="1"/>
    </row>
    <row r="61" spans="2:11" x14ac:dyDescent="0.3">
      <c r="B61" s="1"/>
      <c r="C61" s="1"/>
      <c r="D61" s="1"/>
      <c r="E61" s="1"/>
      <c r="F61" s="1"/>
      <c r="H61" s="1"/>
      <c r="I61" s="1"/>
      <c r="J61" s="1"/>
      <c r="K61" s="1"/>
    </row>
    <row r="62" spans="2:11" x14ac:dyDescent="0.3">
      <c r="B62" s="1"/>
      <c r="C62" s="1"/>
      <c r="D62" s="1"/>
      <c r="E62" s="1"/>
      <c r="F62" s="1"/>
      <c r="H62" s="1"/>
      <c r="I62" s="1"/>
      <c r="J62" s="1"/>
      <c r="K62" s="1"/>
    </row>
    <row r="63" spans="2:11" x14ac:dyDescent="0.3">
      <c r="B63" s="1"/>
      <c r="C63" s="1"/>
      <c r="D63" s="1"/>
      <c r="E63" s="1"/>
      <c r="F63" s="1"/>
      <c r="H63" s="1"/>
      <c r="I63" s="1"/>
      <c r="J63" s="1"/>
      <c r="K63" s="1"/>
    </row>
    <row r="64" spans="2:11" x14ac:dyDescent="0.3">
      <c r="B64" s="1"/>
      <c r="C64" s="1"/>
      <c r="D64" s="1"/>
      <c r="E64" s="1"/>
      <c r="F64" s="1"/>
      <c r="H64" s="1"/>
      <c r="I64" s="1"/>
      <c r="J64" s="1"/>
      <c r="K64" s="1"/>
    </row>
    <row r="65" spans="2:11" x14ac:dyDescent="0.3">
      <c r="B65" s="1"/>
      <c r="C65" s="1"/>
      <c r="D65" s="1"/>
      <c r="E65" s="1"/>
      <c r="F65" s="1"/>
      <c r="H65" s="1"/>
      <c r="I65" s="1"/>
      <c r="J65" s="1"/>
      <c r="K65" s="1"/>
    </row>
    <row r="66" spans="2:11" x14ac:dyDescent="0.3">
      <c r="B66" s="1"/>
      <c r="C66" s="1"/>
      <c r="D66" s="1"/>
      <c r="E66" s="1"/>
      <c r="F66" s="1"/>
      <c r="H66" s="1"/>
      <c r="I66" s="1"/>
      <c r="J66" s="1"/>
      <c r="K66" s="1"/>
    </row>
    <row r="67" spans="2:11" x14ac:dyDescent="0.3">
      <c r="B67" s="1"/>
      <c r="C67" s="1"/>
      <c r="D67" s="1"/>
      <c r="E67" s="1"/>
      <c r="F67" s="1"/>
      <c r="H67" s="1"/>
      <c r="I67" s="1"/>
      <c r="J67" s="1"/>
      <c r="K67" s="1"/>
    </row>
    <row r="68" spans="2:11" x14ac:dyDescent="0.3">
      <c r="B68" s="1"/>
      <c r="C68" s="1"/>
      <c r="D68" s="1"/>
      <c r="E68" s="1"/>
      <c r="F68" s="1"/>
      <c r="H68" s="1"/>
      <c r="I68" s="1"/>
      <c r="J68" s="1"/>
      <c r="K68" s="1"/>
    </row>
    <row r="69" spans="2:11" x14ac:dyDescent="0.3">
      <c r="B69" s="1"/>
      <c r="C69" s="1"/>
      <c r="D69" s="1"/>
      <c r="E69" s="1"/>
      <c r="F69" s="1"/>
      <c r="H69" s="1"/>
      <c r="I69" s="1"/>
      <c r="J69" s="1"/>
      <c r="K69" s="1"/>
    </row>
    <row r="70" spans="2:11" x14ac:dyDescent="0.3">
      <c r="B70" s="1"/>
      <c r="C70" s="1"/>
      <c r="D70" s="1"/>
      <c r="E70" s="1"/>
      <c r="F70" s="1"/>
      <c r="H70" s="1"/>
      <c r="I70" s="1"/>
      <c r="J70" s="1"/>
      <c r="K70" s="1"/>
    </row>
    <row r="71" spans="2:11" x14ac:dyDescent="0.3">
      <c r="B71" s="1"/>
      <c r="C71" s="1"/>
      <c r="D71" s="1"/>
      <c r="E71" s="1"/>
      <c r="F71" s="1"/>
      <c r="H71" s="1"/>
      <c r="I71" s="1"/>
      <c r="J71" s="1"/>
      <c r="K71" s="1"/>
    </row>
    <row r="72" spans="2:11" x14ac:dyDescent="0.3">
      <c r="B72" s="1"/>
      <c r="C72" s="1"/>
      <c r="D72" s="1"/>
      <c r="E72" s="1"/>
      <c r="F72" s="1"/>
      <c r="H72" s="1"/>
      <c r="I72" s="1"/>
      <c r="J72" s="1"/>
      <c r="K72" s="1"/>
    </row>
    <row r="73" spans="2:11" x14ac:dyDescent="0.3">
      <c r="B73" s="1"/>
      <c r="C73" s="1"/>
      <c r="D73" s="1"/>
      <c r="E73" s="1"/>
      <c r="F73" s="1"/>
      <c r="H73" s="1"/>
      <c r="I73" s="1"/>
      <c r="J73" s="1"/>
      <c r="K73" s="1"/>
    </row>
    <row r="74" spans="2:11" x14ac:dyDescent="0.3">
      <c r="B74" s="1"/>
      <c r="C74" s="1"/>
      <c r="D74" s="1"/>
      <c r="E74" s="1"/>
      <c r="F74" s="1"/>
      <c r="H74" s="1"/>
      <c r="I74" s="1"/>
      <c r="J74" s="1"/>
      <c r="K74" s="1"/>
    </row>
    <row r="75" spans="2:11" x14ac:dyDescent="0.3">
      <c r="B75" s="1"/>
      <c r="C75" s="1"/>
      <c r="D75" s="1"/>
      <c r="E75" s="1"/>
      <c r="F75" s="1"/>
      <c r="H75" s="1"/>
      <c r="I75" s="1"/>
      <c r="J75" s="1"/>
      <c r="K75" s="1"/>
    </row>
    <row r="76" spans="2:11" x14ac:dyDescent="0.3">
      <c r="B76" s="1"/>
      <c r="C76" s="1"/>
      <c r="D76" s="1"/>
      <c r="E76" s="1"/>
      <c r="F76" s="1"/>
      <c r="H76" s="1"/>
      <c r="I76" s="1"/>
      <c r="J76" s="1"/>
      <c r="K76" s="1"/>
    </row>
    <row r="77" spans="2:11" x14ac:dyDescent="0.3">
      <c r="B77" s="1"/>
      <c r="C77" s="1"/>
      <c r="D77" s="1"/>
      <c r="E77" s="1"/>
      <c r="F77" s="1"/>
      <c r="H77" s="1"/>
      <c r="I77" s="1"/>
      <c r="J77" s="1"/>
      <c r="K77" s="1"/>
    </row>
    <row r="78" spans="2:11" x14ac:dyDescent="0.3">
      <c r="B78" s="1"/>
      <c r="C78" s="1"/>
      <c r="D78" s="1"/>
      <c r="E78" s="1"/>
      <c r="F78" s="1"/>
      <c r="H78" s="1"/>
      <c r="I78" s="1"/>
      <c r="J78" s="1"/>
      <c r="K78" s="1"/>
    </row>
    <row r="79" spans="2:11" x14ac:dyDescent="0.3">
      <c r="B79" s="1"/>
      <c r="C79" s="1"/>
      <c r="D79" s="1"/>
      <c r="E79" s="1"/>
      <c r="F79" s="1"/>
      <c r="H79" s="1"/>
      <c r="I79" s="1"/>
      <c r="J79" s="1"/>
      <c r="K79" s="1"/>
    </row>
    <row r="80" spans="2:11" x14ac:dyDescent="0.3">
      <c r="B80" s="1"/>
      <c r="C80" s="1"/>
      <c r="D80" s="1"/>
      <c r="E80" s="1"/>
      <c r="F80" s="1"/>
      <c r="H80" s="1"/>
      <c r="I80" s="1"/>
      <c r="J80" s="1"/>
      <c r="K80" s="1"/>
    </row>
    <row r="81" spans="2:11" x14ac:dyDescent="0.3">
      <c r="B81" s="1"/>
      <c r="C81" s="1"/>
      <c r="D81" s="1"/>
      <c r="E81" s="1"/>
      <c r="F81" s="1"/>
      <c r="H81" s="1"/>
      <c r="I81" s="1"/>
      <c r="J81" s="1"/>
      <c r="K81" s="1"/>
    </row>
    <row r="82" spans="2:11" x14ac:dyDescent="0.3">
      <c r="B82" s="1"/>
      <c r="C82" s="1"/>
      <c r="D82" s="1"/>
      <c r="E82" s="1"/>
      <c r="F82" s="1"/>
      <c r="H82" s="1"/>
      <c r="I82" s="1"/>
      <c r="J82" s="1"/>
      <c r="K82" s="1"/>
    </row>
    <row r="83" spans="2:11" x14ac:dyDescent="0.3">
      <c r="B83" s="1"/>
      <c r="C83" s="1"/>
      <c r="D83" s="1"/>
      <c r="E83" s="1"/>
      <c r="F83" s="1"/>
      <c r="H83" s="1"/>
      <c r="I83" s="1"/>
      <c r="J83" s="1"/>
      <c r="K83" s="1"/>
    </row>
    <row r="84" spans="2:11" x14ac:dyDescent="0.3">
      <c r="B84" s="1"/>
      <c r="C84" s="1"/>
      <c r="D84" s="1"/>
      <c r="E84" s="1"/>
      <c r="F84" s="1"/>
      <c r="H84" s="1"/>
      <c r="I84" s="1"/>
      <c r="J84" s="1"/>
      <c r="K84" s="1"/>
    </row>
    <row r="85" spans="2:11" x14ac:dyDescent="0.3">
      <c r="B85" s="1"/>
      <c r="C85" s="1"/>
      <c r="D85" s="1"/>
      <c r="E85" s="1"/>
      <c r="F85" s="1"/>
      <c r="H85" s="1"/>
      <c r="I85" s="1"/>
      <c r="J85" s="1"/>
      <c r="K85" s="1"/>
    </row>
    <row r="86" spans="2:11" x14ac:dyDescent="0.3">
      <c r="B86" s="1"/>
      <c r="C86" s="1"/>
      <c r="D86" s="1"/>
      <c r="E86" s="1"/>
      <c r="F86" s="1"/>
      <c r="H86" s="1"/>
      <c r="I86" s="1"/>
      <c r="J86" s="1"/>
      <c r="K86" s="1"/>
    </row>
    <row r="87" spans="2:11" x14ac:dyDescent="0.3">
      <c r="B87" s="1"/>
      <c r="C87" s="1"/>
      <c r="D87" s="1"/>
      <c r="E87" s="1"/>
      <c r="F87" s="1"/>
      <c r="H87" s="1"/>
      <c r="I87" s="1"/>
      <c r="J87" s="1"/>
      <c r="K87" s="1"/>
    </row>
    <row r="88" spans="2:11" x14ac:dyDescent="0.3">
      <c r="B88" s="1"/>
      <c r="C88" s="1"/>
      <c r="D88" s="1"/>
      <c r="E88" s="1"/>
      <c r="F88" s="1"/>
      <c r="H88" s="1"/>
      <c r="I88" s="1"/>
      <c r="J88" s="1"/>
      <c r="K88" s="1"/>
    </row>
    <row r="89" spans="2:11" x14ac:dyDescent="0.3">
      <c r="B89" s="1"/>
      <c r="C89" s="1"/>
      <c r="D89" s="1"/>
      <c r="E89" s="1"/>
      <c r="F89" s="1"/>
      <c r="H89" s="1"/>
      <c r="I89" s="1"/>
      <c r="J89" s="1"/>
      <c r="K89" s="1"/>
    </row>
    <row r="90" spans="2:11" x14ac:dyDescent="0.3">
      <c r="B90" s="1"/>
      <c r="C90" s="1"/>
      <c r="D90" s="1"/>
      <c r="E90" s="1"/>
      <c r="F90" s="1"/>
      <c r="H90" s="1"/>
      <c r="I90" s="1"/>
      <c r="J90" s="1"/>
      <c r="K90" s="1"/>
    </row>
    <row r="91" spans="2:11" x14ac:dyDescent="0.3">
      <c r="B91" s="1"/>
      <c r="C91" s="1"/>
      <c r="D91" s="1"/>
      <c r="E91" s="1"/>
      <c r="F91" s="1"/>
      <c r="H91" s="1"/>
      <c r="I91" s="1"/>
      <c r="J91" s="1"/>
      <c r="K91" s="1"/>
    </row>
    <row r="92" spans="2:11" x14ac:dyDescent="0.3">
      <c r="B92" s="1"/>
      <c r="C92" s="1"/>
      <c r="D92" s="1"/>
      <c r="E92" s="1"/>
      <c r="F92" s="1"/>
      <c r="H92" s="1"/>
      <c r="I92" s="1"/>
      <c r="J92" s="1"/>
      <c r="K92" s="1"/>
    </row>
    <row r="93" spans="2:11" x14ac:dyDescent="0.3">
      <c r="B93" s="1"/>
      <c r="C93" s="1"/>
      <c r="D93" s="1"/>
      <c r="E93" s="1"/>
      <c r="F93" s="1"/>
      <c r="H93" s="1"/>
      <c r="I93" s="1"/>
      <c r="J93" s="1"/>
      <c r="K93" s="1"/>
    </row>
    <row r="94" spans="2:11" x14ac:dyDescent="0.3">
      <c r="B94" s="1"/>
      <c r="C94" s="1"/>
      <c r="D94" s="1"/>
      <c r="E94" s="1"/>
      <c r="F94" s="1"/>
      <c r="H94" s="1"/>
      <c r="I94" s="1"/>
      <c r="J94" s="1"/>
      <c r="K94" s="1"/>
    </row>
    <row r="95" spans="2:11" x14ac:dyDescent="0.3">
      <c r="B95" s="1"/>
      <c r="C95" s="1"/>
      <c r="D95" s="1"/>
      <c r="E95" s="1"/>
      <c r="F95" s="1"/>
      <c r="H95" s="1"/>
      <c r="I95" s="1"/>
      <c r="J95" s="1"/>
      <c r="K95" s="1"/>
    </row>
    <row r="96" spans="2:11" x14ac:dyDescent="0.3">
      <c r="B96" s="1"/>
      <c r="C96" s="1"/>
      <c r="D96" s="1"/>
      <c r="E96" s="1"/>
      <c r="F96" s="1"/>
      <c r="H96" s="1"/>
      <c r="I96" s="1"/>
      <c r="J96" s="1"/>
      <c r="K96" s="1"/>
    </row>
    <row r="97" spans="2:11" x14ac:dyDescent="0.3">
      <c r="B97" s="1"/>
      <c r="C97" s="1"/>
      <c r="D97" s="1"/>
      <c r="E97" s="1"/>
      <c r="F97" s="1"/>
      <c r="H97" s="1"/>
      <c r="I97" s="1"/>
      <c r="J97" s="1"/>
      <c r="K97" s="1"/>
    </row>
    <row r="98" spans="2:11" x14ac:dyDescent="0.3">
      <c r="B98" s="1"/>
      <c r="C98" s="1"/>
      <c r="D98" s="1"/>
      <c r="E98" s="1"/>
      <c r="F98" s="1"/>
      <c r="H98" s="1"/>
      <c r="I98" s="1"/>
      <c r="J98" s="1"/>
      <c r="K98" s="1"/>
    </row>
    <row r="99" spans="2:11" x14ac:dyDescent="0.3">
      <c r="B99" s="1"/>
      <c r="C99" s="1"/>
      <c r="D99" s="1"/>
      <c r="E99" s="1"/>
      <c r="F99" s="1"/>
      <c r="H99" s="1"/>
      <c r="I99" s="1"/>
      <c r="J99" s="1"/>
      <c r="K99" s="1"/>
    </row>
    <row r="100" spans="2:11" x14ac:dyDescent="0.3">
      <c r="B100" s="1"/>
      <c r="C100" s="1"/>
      <c r="D100" s="1"/>
      <c r="E100" s="1"/>
      <c r="F100" s="1"/>
      <c r="H100" s="1"/>
      <c r="I100" s="1"/>
      <c r="J100" s="1"/>
      <c r="K100" s="1"/>
    </row>
    <row r="101" spans="2:11" s="5" customFormat="1" x14ac:dyDescent="0.3">
      <c r="G101"/>
    </row>
    <row r="113" spans="2:11" x14ac:dyDescent="0.3">
      <c r="B113" s="3"/>
      <c r="C113" s="3"/>
      <c r="D113" s="3"/>
      <c r="E113" s="3"/>
      <c r="F113" s="3"/>
      <c r="H113" s="3"/>
      <c r="I113" s="3"/>
      <c r="J113" s="3"/>
      <c r="K113" s="3"/>
    </row>
    <row r="114" spans="2:11" collapsed="1" x14ac:dyDescent="0.3">
      <c r="B114" s="3"/>
      <c r="C114" s="3"/>
      <c r="D114" s="3"/>
      <c r="E114" s="3"/>
      <c r="F114" s="3"/>
      <c r="H114" s="3"/>
      <c r="I114" s="3"/>
      <c r="J114" s="3"/>
      <c r="K114" s="3"/>
    </row>
  </sheetData>
  <phoneticPr fontId="21" type="noConversion"/>
  <printOptions horizontalCentered="1"/>
  <pageMargins left="0.2" right="0.2" top="0.2" bottom="0.2" header="0" footer="0"/>
  <pageSetup scale="74" fitToHeight="0" orientation="landscape" r:id="rId1"/>
  <headerFooter scaleWithDoc="0">
    <oddFooter>&amp;C&amp;P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3E5BC-AA46-4EFB-B4B0-5449BD70B268}">
  <sheetPr>
    <pageSetUpPr autoPageBreaks="0" fitToPage="1"/>
  </sheetPr>
  <dimension ref="A1:J121"/>
  <sheetViews>
    <sheetView showGridLines="0" zoomScale="115" zoomScaleNormal="115" zoomScaleSheetLayoutView="80" workbookViewId="0">
      <selection activeCell="A43" sqref="A43"/>
    </sheetView>
  </sheetViews>
  <sheetFormatPr defaultColWidth="9.109375" defaultRowHeight="14.4" x14ac:dyDescent="0.3"/>
  <cols>
    <col min="1" max="1" width="70.6640625" bestFit="1" customWidth="1"/>
    <col min="2" max="5" width="12.6640625" customWidth="1"/>
    <col min="6" max="6" width="1.6640625" customWidth="1"/>
    <col min="7" max="9" width="12.6640625" customWidth="1"/>
  </cols>
  <sheetData>
    <row r="1" spans="1:10" x14ac:dyDescent="0.3">
      <c r="A1" s="109"/>
      <c r="B1" s="109"/>
      <c r="C1" s="109"/>
      <c r="D1" s="109"/>
      <c r="E1" s="109"/>
      <c r="F1" s="109"/>
      <c r="G1" s="109"/>
      <c r="H1" s="109"/>
      <c r="I1" s="109"/>
    </row>
    <row r="2" spans="1:10" x14ac:dyDescent="0.3">
      <c r="A2" s="109"/>
      <c r="B2" s="109"/>
      <c r="C2" s="109"/>
      <c r="D2" s="109"/>
      <c r="E2" s="109"/>
      <c r="F2" s="109"/>
      <c r="G2" s="109"/>
      <c r="H2" s="109"/>
      <c r="I2" s="109"/>
    </row>
    <row r="3" spans="1:10" x14ac:dyDescent="0.3">
      <c r="A3" s="109"/>
      <c r="B3" s="109"/>
      <c r="C3" s="109"/>
      <c r="D3" s="109"/>
      <c r="E3" s="109"/>
      <c r="F3" s="109"/>
      <c r="G3" s="109"/>
      <c r="H3" s="109"/>
      <c r="I3" s="109"/>
    </row>
    <row r="4" spans="1:10" x14ac:dyDescent="0.3">
      <c r="A4" s="109"/>
      <c r="B4" s="109"/>
      <c r="C4" s="109"/>
      <c r="D4" s="109"/>
      <c r="E4" s="109"/>
      <c r="F4" s="109"/>
      <c r="G4" s="109"/>
      <c r="H4" s="109"/>
      <c r="I4" s="109"/>
    </row>
    <row r="5" spans="1:10" x14ac:dyDescent="0.3">
      <c r="A5" s="109"/>
      <c r="B5" s="109"/>
      <c r="C5" s="109"/>
      <c r="D5" s="109"/>
      <c r="E5" s="109"/>
      <c r="F5" s="109"/>
      <c r="G5" s="109"/>
      <c r="H5" s="109"/>
      <c r="I5" s="109"/>
    </row>
    <row r="6" spans="1:10" x14ac:dyDescent="0.3">
      <c r="A6" s="109"/>
      <c r="B6" s="109"/>
      <c r="C6" s="109"/>
      <c r="D6" s="109"/>
      <c r="E6" s="109"/>
      <c r="F6" s="109"/>
      <c r="G6" s="109"/>
      <c r="H6" s="109"/>
      <c r="I6" s="109"/>
    </row>
    <row r="7" spans="1:10" x14ac:dyDescent="0.3">
      <c r="A7" s="109"/>
      <c r="B7" s="109"/>
      <c r="C7" s="109"/>
      <c r="D7" s="109"/>
      <c r="E7" s="109"/>
      <c r="F7" s="109"/>
      <c r="G7" s="109"/>
      <c r="H7" s="109"/>
      <c r="I7" s="109"/>
    </row>
    <row r="8" spans="1:10" x14ac:dyDescent="0.3">
      <c r="A8" s="109"/>
      <c r="B8" s="109"/>
      <c r="C8" s="109"/>
      <c r="D8" s="109"/>
      <c r="E8" s="109"/>
      <c r="F8" s="109"/>
      <c r="G8" s="109"/>
      <c r="H8" s="109"/>
      <c r="I8" s="109"/>
    </row>
    <row r="9" spans="1:10" x14ac:dyDescent="0.3">
      <c r="A9" s="109"/>
      <c r="B9" s="109"/>
      <c r="C9" s="109"/>
      <c r="D9" s="109"/>
      <c r="E9" s="109"/>
      <c r="F9" s="109"/>
      <c r="G9" s="109"/>
      <c r="H9" s="109"/>
      <c r="I9" s="109"/>
    </row>
    <row r="10" spans="1:10" x14ac:dyDescent="0.3">
      <c r="A10" s="109"/>
      <c r="B10" s="109"/>
      <c r="C10" s="109"/>
      <c r="D10" s="109"/>
      <c r="E10" s="109"/>
      <c r="F10" s="109"/>
      <c r="G10" s="109"/>
      <c r="H10" s="109"/>
      <c r="I10" s="109"/>
    </row>
    <row r="11" spans="1:10" ht="18" x14ac:dyDescent="0.35">
      <c r="A11" s="130" t="s">
        <v>152</v>
      </c>
    </row>
    <row r="12" spans="1:10" ht="17.25" customHeight="1" x14ac:dyDescent="0.35">
      <c r="A12" s="131" t="s">
        <v>162</v>
      </c>
    </row>
    <row r="13" spans="1:10" ht="17.25" customHeight="1" x14ac:dyDescent="0.3">
      <c r="A13" s="112" t="s">
        <v>149</v>
      </c>
      <c r="B13" s="264" t="s">
        <v>154</v>
      </c>
      <c r="C13" s="265" t="s">
        <v>155</v>
      </c>
      <c r="D13" s="265" t="s">
        <v>156</v>
      </c>
      <c r="E13" s="267" t="s">
        <v>157</v>
      </c>
      <c r="F13" s="111"/>
      <c r="G13" s="264" t="s">
        <v>158</v>
      </c>
      <c r="H13" s="265" t="s">
        <v>159</v>
      </c>
      <c r="I13" s="267" t="s">
        <v>160</v>
      </c>
    </row>
    <row r="14" spans="1:10" x14ac:dyDescent="0.3">
      <c r="A14" s="296" t="s">
        <v>19</v>
      </c>
      <c r="B14" s="10"/>
      <c r="C14" s="7"/>
      <c r="D14" s="7"/>
      <c r="E14" s="11"/>
      <c r="F14" s="4"/>
      <c r="G14" s="100"/>
      <c r="H14" s="101"/>
      <c r="I14" s="102"/>
    </row>
    <row r="15" spans="1:10" x14ac:dyDescent="0.3">
      <c r="A15" s="304" t="s">
        <v>20</v>
      </c>
      <c r="B15" s="12"/>
      <c r="C15" s="4"/>
      <c r="D15" s="4"/>
      <c r="E15" s="14"/>
      <c r="F15" s="4"/>
      <c r="G15" s="86"/>
      <c r="I15" s="87"/>
    </row>
    <row r="16" spans="1:10" x14ac:dyDescent="0.3">
      <c r="A16" s="298" t="s">
        <v>21</v>
      </c>
      <c r="B16" s="19">
        <v>613702</v>
      </c>
      <c r="C16" s="20">
        <v>419246</v>
      </c>
      <c r="D16" s="20">
        <v>622608</v>
      </c>
      <c r="E16" s="27">
        <v>4305393</v>
      </c>
      <c r="F16" s="22"/>
      <c r="G16" s="23">
        <v>2529878</v>
      </c>
      <c r="H16" s="96">
        <v>2345085</v>
      </c>
      <c r="I16" s="53">
        <v>2431742</v>
      </c>
      <c r="J16" s="110"/>
    </row>
    <row r="17" spans="1:9" x14ac:dyDescent="0.3">
      <c r="A17" s="297" t="s">
        <v>145</v>
      </c>
      <c r="B17" s="24">
        <v>0</v>
      </c>
      <c r="C17" s="22">
        <v>0</v>
      </c>
      <c r="D17" s="22">
        <v>2047489</v>
      </c>
      <c r="E17" s="29">
        <v>150898</v>
      </c>
      <c r="F17" s="22"/>
      <c r="G17" s="26">
        <v>172856</v>
      </c>
      <c r="H17" s="97">
        <v>184012</v>
      </c>
      <c r="I17" s="54">
        <v>169575</v>
      </c>
    </row>
    <row r="18" spans="1:9" x14ac:dyDescent="0.3">
      <c r="A18" s="298" t="s">
        <v>22</v>
      </c>
      <c r="B18" s="19">
        <v>152649</v>
      </c>
      <c r="C18" s="20">
        <v>101331</v>
      </c>
      <c r="D18" s="20">
        <v>51792</v>
      </c>
      <c r="E18" s="27">
        <v>1242036</v>
      </c>
      <c r="F18" s="22"/>
      <c r="G18" s="23">
        <v>2529217</v>
      </c>
      <c r="H18" s="96">
        <v>1988001</v>
      </c>
      <c r="I18" s="53">
        <v>1482828</v>
      </c>
    </row>
    <row r="19" spans="1:9" x14ac:dyDescent="0.3">
      <c r="A19" s="297" t="s">
        <v>136</v>
      </c>
      <c r="B19" s="24">
        <v>1023089</v>
      </c>
      <c r="C19" s="22">
        <v>1052855</v>
      </c>
      <c r="D19" s="22">
        <v>1099545</v>
      </c>
      <c r="E19" s="29">
        <v>1198731</v>
      </c>
      <c r="F19" s="22"/>
      <c r="G19" s="26">
        <v>1183870</v>
      </c>
      <c r="H19" s="97">
        <v>1158592</v>
      </c>
      <c r="I19" s="54">
        <v>1127101</v>
      </c>
    </row>
    <row r="20" spans="1:9" x14ac:dyDescent="0.3">
      <c r="A20" s="298" t="s">
        <v>0</v>
      </c>
      <c r="B20" s="19">
        <v>632952</v>
      </c>
      <c r="C20" s="20">
        <v>557257</v>
      </c>
      <c r="D20" s="20">
        <v>441683</v>
      </c>
      <c r="E20" s="27">
        <v>455197</v>
      </c>
      <c r="F20" s="22"/>
      <c r="G20" s="23">
        <v>413365</v>
      </c>
      <c r="H20" s="96">
        <v>375118</v>
      </c>
      <c r="I20" s="53">
        <v>416068</v>
      </c>
    </row>
    <row r="21" spans="1:9" x14ac:dyDescent="0.3">
      <c r="A21" s="297" t="s">
        <v>23</v>
      </c>
      <c r="B21" s="24">
        <v>677982</v>
      </c>
      <c r="C21" s="22">
        <v>642158</v>
      </c>
      <c r="D21" s="22">
        <v>649802</v>
      </c>
      <c r="E21" s="29">
        <v>655233</v>
      </c>
      <c r="F21" s="22"/>
      <c r="G21" s="26">
        <v>724393</v>
      </c>
      <c r="H21" s="97">
        <v>771171</v>
      </c>
      <c r="I21" s="54">
        <v>384301</v>
      </c>
    </row>
    <row r="22" spans="1:9" ht="16.2" x14ac:dyDescent="0.45">
      <c r="A22" s="298" t="s">
        <v>24</v>
      </c>
      <c r="B22" s="68">
        <v>16165</v>
      </c>
      <c r="C22" s="62">
        <v>15019</v>
      </c>
      <c r="D22" s="62">
        <v>87458</v>
      </c>
      <c r="E22" s="63">
        <v>88255</v>
      </c>
      <c r="F22" s="22"/>
      <c r="G22" s="64">
        <v>94630</v>
      </c>
      <c r="H22" s="98">
        <v>94247</v>
      </c>
      <c r="I22" s="70">
        <v>20675</v>
      </c>
    </row>
    <row r="23" spans="1:9" x14ac:dyDescent="0.3">
      <c r="A23" s="299" t="s">
        <v>25</v>
      </c>
      <c r="B23" s="133">
        <v>3116539</v>
      </c>
      <c r="C23" s="71">
        <v>2787866</v>
      </c>
      <c r="D23" s="71">
        <v>5000377</v>
      </c>
      <c r="E23" s="141">
        <v>8095743</v>
      </c>
      <c r="F23" s="71"/>
      <c r="G23" s="138">
        <v>7648209</v>
      </c>
      <c r="H23" s="139">
        <v>6916226</v>
      </c>
      <c r="I23" s="140">
        <f>SUM(I16:I22)</f>
        <v>6032290</v>
      </c>
    </row>
    <row r="24" spans="1:9" ht="7.2" customHeight="1" x14ac:dyDescent="0.3">
      <c r="A24" s="300"/>
      <c r="B24" s="19"/>
      <c r="C24" s="20"/>
      <c r="D24" s="20"/>
      <c r="E24" s="27"/>
      <c r="F24" s="22"/>
      <c r="G24" s="23"/>
      <c r="H24" s="99"/>
      <c r="I24" s="85"/>
    </row>
    <row r="25" spans="1:9" x14ac:dyDescent="0.3">
      <c r="A25" s="304" t="s">
        <v>26</v>
      </c>
      <c r="B25" s="24"/>
      <c r="C25" s="22"/>
      <c r="D25" s="22"/>
      <c r="E25" s="29"/>
      <c r="F25" s="22"/>
      <c r="G25" s="26"/>
      <c r="I25" s="87"/>
    </row>
    <row r="26" spans="1:9" x14ac:dyDescent="0.3">
      <c r="A26" s="298" t="s">
        <v>27</v>
      </c>
      <c r="B26" s="19">
        <v>120979</v>
      </c>
      <c r="C26" s="20">
        <v>143429</v>
      </c>
      <c r="D26" s="20">
        <v>156323</v>
      </c>
      <c r="E26" s="27">
        <v>169627</v>
      </c>
      <c r="F26" s="22"/>
      <c r="G26" s="23">
        <v>172357</v>
      </c>
      <c r="H26" s="96">
        <v>176004</v>
      </c>
      <c r="I26" s="53">
        <v>174352</v>
      </c>
    </row>
    <row r="27" spans="1:9" x14ac:dyDescent="0.3">
      <c r="A27" s="297" t="s">
        <v>28</v>
      </c>
      <c r="B27" s="24">
        <v>9589433</v>
      </c>
      <c r="C27" s="22">
        <v>9427192</v>
      </c>
      <c r="D27" s="22">
        <v>9287726</v>
      </c>
      <c r="E27" s="29">
        <v>9187132</v>
      </c>
      <c r="F27" s="22"/>
      <c r="G27" s="26">
        <v>8980928</v>
      </c>
      <c r="H27" s="97">
        <v>8773656</v>
      </c>
      <c r="I27" s="54">
        <v>3084793</v>
      </c>
    </row>
    <row r="28" spans="1:9" x14ac:dyDescent="0.3">
      <c r="A28" s="298" t="s">
        <v>29</v>
      </c>
      <c r="B28" s="19">
        <v>38809600</v>
      </c>
      <c r="C28" s="20">
        <v>39053041</v>
      </c>
      <c r="D28" s="20">
        <v>39156029</v>
      </c>
      <c r="E28" s="27">
        <v>39442166</v>
      </c>
      <c r="F28" s="22"/>
      <c r="G28" s="23">
        <v>39739466</v>
      </c>
      <c r="H28" s="96">
        <v>40029923</v>
      </c>
      <c r="I28" s="53">
        <v>34924214</v>
      </c>
    </row>
    <row r="29" spans="1:9" x14ac:dyDescent="0.3">
      <c r="A29" s="297" t="s">
        <v>30</v>
      </c>
      <c r="B29" s="24">
        <v>309189</v>
      </c>
      <c r="C29" s="22">
        <v>243191</v>
      </c>
      <c r="D29" s="22">
        <v>216139</v>
      </c>
      <c r="E29" s="29">
        <v>202327</v>
      </c>
      <c r="F29" s="22"/>
      <c r="G29" s="26">
        <v>202166</v>
      </c>
      <c r="H29" s="97">
        <v>191792</v>
      </c>
      <c r="I29" s="54">
        <v>193272</v>
      </c>
    </row>
    <row r="30" spans="1:9" x14ac:dyDescent="0.3">
      <c r="A30" s="298" t="s">
        <v>31</v>
      </c>
      <c r="B30" s="19">
        <v>3092070</v>
      </c>
      <c r="C30" s="20">
        <v>3137306</v>
      </c>
      <c r="D30" s="20">
        <v>3158548</v>
      </c>
      <c r="E30" s="27">
        <v>3260768</v>
      </c>
      <c r="F30" s="22"/>
      <c r="G30" s="23">
        <v>3242450</v>
      </c>
      <c r="H30" s="96">
        <v>3218062</v>
      </c>
      <c r="I30" s="53">
        <v>291846</v>
      </c>
    </row>
    <row r="31" spans="1:9" x14ac:dyDescent="0.3">
      <c r="A31" s="297" t="s">
        <v>32</v>
      </c>
      <c r="B31" s="24">
        <v>127670</v>
      </c>
      <c r="C31" s="22">
        <v>86992</v>
      </c>
      <c r="D31" s="22">
        <v>79078</v>
      </c>
      <c r="E31" s="29">
        <v>74939</v>
      </c>
      <c r="F31" s="22"/>
      <c r="G31" s="26">
        <v>70906</v>
      </c>
      <c r="H31" s="97">
        <v>66903</v>
      </c>
      <c r="I31" s="54">
        <v>62949</v>
      </c>
    </row>
    <row r="32" spans="1:9" ht="16.2" x14ac:dyDescent="0.45">
      <c r="A32" s="298" t="s">
        <v>33</v>
      </c>
      <c r="B32" s="68">
        <v>390937</v>
      </c>
      <c r="C32" s="62">
        <v>376176</v>
      </c>
      <c r="D32" s="62">
        <v>493157</v>
      </c>
      <c r="E32" s="63">
        <v>505985</v>
      </c>
      <c r="F32" s="22"/>
      <c r="G32" s="64">
        <v>515045</v>
      </c>
      <c r="H32" s="98">
        <v>509831</v>
      </c>
      <c r="I32" s="70">
        <v>507650</v>
      </c>
    </row>
    <row r="33" spans="1:9" x14ac:dyDescent="0.3">
      <c r="A33" s="299" t="s">
        <v>34</v>
      </c>
      <c r="B33" s="133">
        <v>52439878</v>
      </c>
      <c r="C33" s="71">
        <v>52467327</v>
      </c>
      <c r="D33" s="71">
        <v>52547000</v>
      </c>
      <c r="E33" s="141">
        <v>52842944</v>
      </c>
      <c r="F33" s="71"/>
      <c r="G33" s="138">
        <v>52923318</v>
      </c>
      <c r="H33" s="139">
        <v>52966171</v>
      </c>
      <c r="I33" s="140">
        <f>SUM(I26:I32)</f>
        <v>39239076</v>
      </c>
    </row>
    <row r="34" spans="1:9" ht="16.2" x14ac:dyDescent="0.45">
      <c r="A34" s="300" t="s">
        <v>35</v>
      </c>
      <c r="B34" s="142">
        <v>55556417</v>
      </c>
      <c r="C34" s="143">
        <v>55255193</v>
      </c>
      <c r="D34" s="143">
        <v>57547377</v>
      </c>
      <c r="E34" s="144">
        <v>60938687</v>
      </c>
      <c r="F34" s="71"/>
      <c r="G34" s="145">
        <v>60571527</v>
      </c>
      <c r="H34" s="146">
        <v>59882397</v>
      </c>
      <c r="I34" s="147">
        <v>45271366</v>
      </c>
    </row>
    <row r="35" spans="1:9" ht="7.2" customHeight="1" x14ac:dyDescent="0.3">
      <c r="A35" s="297"/>
      <c r="B35" s="86"/>
      <c r="E35" s="87"/>
      <c r="G35" s="86"/>
      <c r="I35" s="87"/>
    </row>
    <row r="36" spans="1:9" x14ac:dyDescent="0.3">
      <c r="A36" s="300" t="s">
        <v>36</v>
      </c>
      <c r="B36" s="10"/>
      <c r="C36" s="7"/>
      <c r="D36" s="7"/>
      <c r="E36" s="11"/>
      <c r="F36" s="4"/>
      <c r="G36" s="84"/>
      <c r="H36" s="99"/>
      <c r="I36" s="85"/>
    </row>
    <row r="37" spans="1:9" x14ac:dyDescent="0.3">
      <c r="A37" s="304" t="s">
        <v>37</v>
      </c>
      <c r="B37" s="4"/>
      <c r="C37" s="4"/>
      <c r="D37" s="4"/>
      <c r="E37" s="14"/>
      <c r="F37" s="4"/>
      <c r="G37" s="86"/>
      <c r="I37" s="87"/>
    </row>
    <row r="38" spans="1:9" x14ac:dyDescent="0.3">
      <c r="A38" s="298" t="s">
        <v>38</v>
      </c>
      <c r="B38" s="19">
        <v>573299</v>
      </c>
      <c r="C38" s="20">
        <v>655455</v>
      </c>
      <c r="D38" s="20">
        <v>707476</v>
      </c>
      <c r="E38" s="27">
        <v>740984</v>
      </c>
      <c r="F38" s="22"/>
      <c r="G38" s="23">
        <v>690482</v>
      </c>
      <c r="H38" s="96">
        <v>745587</v>
      </c>
      <c r="I38" s="53">
        <v>668186</v>
      </c>
    </row>
    <row r="39" spans="1:9" x14ac:dyDescent="0.3">
      <c r="A39" s="297" t="s">
        <v>39</v>
      </c>
      <c r="B39" s="24">
        <v>712783</v>
      </c>
      <c r="C39" s="22">
        <v>670439</v>
      </c>
      <c r="D39" s="22">
        <v>645719</v>
      </c>
      <c r="E39" s="29">
        <v>650940</v>
      </c>
      <c r="F39" s="22"/>
      <c r="G39" s="26">
        <v>664924</v>
      </c>
      <c r="H39" s="97">
        <v>638989</v>
      </c>
      <c r="I39" s="54">
        <v>652398</v>
      </c>
    </row>
    <row r="40" spans="1:9" x14ac:dyDescent="0.3">
      <c r="A40" s="298" t="s">
        <v>40</v>
      </c>
      <c r="B40" s="19">
        <v>1485798</v>
      </c>
      <c r="C40" s="20">
        <v>1546377</v>
      </c>
      <c r="D40" s="20">
        <v>1499375</v>
      </c>
      <c r="E40" s="27">
        <v>1339072</v>
      </c>
      <c r="F40" s="22"/>
      <c r="G40" s="23">
        <v>1284309</v>
      </c>
      <c r="H40" s="96">
        <v>1251114</v>
      </c>
      <c r="I40" s="53">
        <v>1222607</v>
      </c>
    </row>
    <row r="41" spans="1:9" x14ac:dyDescent="0.3">
      <c r="A41" s="297" t="s">
        <v>41</v>
      </c>
      <c r="B41" s="24">
        <v>408134</v>
      </c>
      <c r="C41" s="22">
        <v>289302</v>
      </c>
      <c r="D41" s="22">
        <v>406619</v>
      </c>
      <c r="E41" s="29">
        <v>352499</v>
      </c>
      <c r="F41" s="22"/>
      <c r="G41" s="26">
        <v>667674</v>
      </c>
      <c r="H41" s="97">
        <v>308917</v>
      </c>
      <c r="I41" s="54">
        <v>631933</v>
      </c>
    </row>
    <row r="42" spans="1:9" x14ac:dyDescent="0.3">
      <c r="A42" s="298" t="s">
        <v>42</v>
      </c>
      <c r="B42" s="19">
        <v>1734288</v>
      </c>
      <c r="C42" s="20">
        <v>1732389</v>
      </c>
      <c r="D42" s="20">
        <v>1699434</v>
      </c>
      <c r="E42" s="27">
        <v>1804516</v>
      </c>
      <c r="F42" s="22"/>
      <c r="G42" s="23">
        <v>1743545</v>
      </c>
      <c r="H42" s="96">
        <v>1675958</v>
      </c>
      <c r="I42" s="53">
        <v>2267668</v>
      </c>
    </row>
    <row r="43" spans="1:9" ht="16.2" x14ac:dyDescent="0.45">
      <c r="A43" s="297" t="s">
        <v>146</v>
      </c>
      <c r="B43" s="72">
        <v>2090661</v>
      </c>
      <c r="C43" s="65">
        <v>2082919</v>
      </c>
      <c r="D43" s="65">
        <v>2520297</v>
      </c>
      <c r="E43" s="66">
        <v>943029</v>
      </c>
      <c r="F43" s="22"/>
      <c r="G43" s="67">
        <v>1004626</v>
      </c>
      <c r="H43" s="103">
        <v>1053230</v>
      </c>
      <c r="I43" s="75">
        <v>4519619</v>
      </c>
    </row>
    <row r="44" spans="1:9" x14ac:dyDescent="0.3">
      <c r="A44" s="300" t="s">
        <v>43</v>
      </c>
      <c r="B44" s="148">
        <v>7004963</v>
      </c>
      <c r="C44" s="149">
        <v>6976881</v>
      </c>
      <c r="D44" s="149">
        <v>7478920</v>
      </c>
      <c r="E44" s="150">
        <v>5831040</v>
      </c>
      <c r="F44" s="71"/>
      <c r="G44" s="151">
        <v>6055560</v>
      </c>
      <c r="H44" s="152">
        <v>5673795</v>
      </c>
      <c r="I44" s="153">
        <v>9962411</v>
      </c>
    </row>
    <row r="45" spans="1:9" ht="7.2" customHeight="1" x14ac:dyDescent="0.3">
      <c r="A45" s="299"/>
      <c r="B45" s="24"/>
      <c r="C45" s="22"/>
      <c r="D45" s="22"/>
      <c r="E45" s="29"/>
      <c r="F45" s="22"/>
      <c r="G45" s="26"/>
      <c r="I45" s="87"/>
    </row>
    <row r="46" spans="1:9" x14ac:dyDescent="0.3">
      <c r="A46" s="305" t="s">
        <v>44</v>
      </c>
      <c r="B46" s="19"/>
      <c r="C46" s="20"/>
      <c r="D46" s="20"/>
      <c r="E46" s="27"/>
      <c r="F46" s="22"/>
      <c r="G46" s="23"/>
      <c r="H46" s="99"/>
      <c r="I46" s="85"/>
    </row>
    <row r="47" spans="1:9" x14ac:dyDescent="0.3">
      <c r="A47" s="297" t="s">
        <v>147</v>
      </c>
      <c r="B47" s="24">
        <v>19696803</v>
      </c>
      <c r="C47" s="22">
        <v>19678708</v>
      </c>
      <c r="D47" s="22">
        <v>21557251</v>
      </c>
      <c r="E47" s="29">
        <v>25660288</v>
      </c>
      <c r="F47" s="22"/>
      <c r="G47" s="26">
        <v>25328132</v>
      </c>
      <c r="H47" s="97">
        <v>25401688</v>
      </c>
      <c r="I47" s="54">
        <v>21791251</v>
      </c>
    </row>
    <row r="48" spans="1:9" x14ac:dyDescent="0.3">
      <c r="A48" s="298" t="s">
        <v>45</v>
      </c>
      <c r="B48" s="19">
        <v>4998855</v>
      </c>
      <c r="C48" s="20">
        <v>4975164</v>
      </c>
      <c r="D48" s="20">
        <v>4926162</v>
      </c>
      <c r="E48" s="27">
        <v>4988653</v>
      </c>
      <c r="F48" s="22"/>
      <c r="G48" s="23">
        <v>4917006</v>
      </c>
      <c r="H48" s="96">
        <v>4809572</v>
      </c>
      <c r="I48" s="53">
        <v>680784</v>
      </c>
    </row>
    <row r="49" spans="1:9" x14ac:dyDescent="0.3">
      <c r="A49" s="297" t="s">
        <v>46</v>
      </c>
      <c r="B49" s="24">
        <v>3157720</v>
      </c>
      <c r="C49" s="22">
        <v>3115265</v>
      </c>
      <c r="D49" s="22">
        <v>3125819</v>
      </c>
      <c r="E49" s="29">
        <v>3211407</v>
      </c>
      <c r="F49" s="22"/>
      <c r="G49" s="26">
        <v>3195552</v>
      </c>
      <c r="H49" s="97">
        <v>3178737</v>
      </c>
      <c r="I49" s="54">
        <v>4266240</v>
      </c>
    </row>
    <row r="50" spans="1:9" ht="16.2" x14ac:dyDescent="0.45">
      <c r="A50" s="298" t="s">
        <v>47</v>
      </c>
      <c r="B50" s="68">
        <v>856926</v>
      </c>
      <c r="C50" s="62">
        <v>877224</v>
      </c>
      <c r="D50" s="62">
        <v>958931</v>
      </c>
      <c r="E50" s="63">
        <v>1002074</v>
      </c>
      <c r="F50" s="22"/>
      <c r="G50" s="64">
        <v>1012587</v>
      </c>
      <c r="H50" s="98">
        <v>1027111</v>
      </c>
      <c r="I50" s="70">
        <v>1563809</v>
      </c>
    </row>
    <row r="51" spans="1:9" x14ac:dyDescent="0.3">
      <c r="A51" s="299" t="s">
        <v>48</v>
      </c>
      <c r="B51" s="133">
        <v>28710304</v>
      </c>
      <c r="C51" s="71">
        <v>28646361</v>
      </c>
      <c r="D51" s="71">
        <v>30568163</v>
      </c>
      <c r="E51" s="141">
        <v>34862422</v>
      </c>
      <c r="F51" s="71"/>
      <c r="G51" s="138">
        <v>34453277</v>
      </c>
      <c r="H51" s="139">
        <v>34417108</v>
      </c>
      <c r="I51" s="140">
        <v>28302084</v>
      </c>
    </row>
    <row r="52" spans="1:9" ht="16.2" x14ac:dyDescent="0.45">
      <c r="A52" s="300" t="s">
        <v>49</v>
      </c>
      <c r="B52" s="142">
        <v>35715267</v>
      </c>
      <c r="C52" s="143">
        <v>35623242</v>
      </c>
      <c r="D52" s="143">
        <v>38047083</v>
      </c>
      <c r="E52" s="144">
        <v>40693462</v>
      </c>
      <c r="F52" s="154"/>
      <c r="G52" s="145">
        <v>40508837</v>
      </c>
      <c r="H52" s="146">
        <v>40090903</v>
      </c>
      <c r="I52" s="147">
        <v>38264495</v>
      </c>
    </row>
    <row r="53" spans="1:9" ht="7.2" customHeight="1" x14ac:dyDescent="0.3">
      <c r="A53" s="299"/>
      <c r="B53" s="12"/>
      <c r="C53" s="4"/>
      <c r="D53" s="4"/>
      <c r="E53" s="14"/>
      <c r="F53" s="22"/>
      <c r="G53" s="86"/>
      <c r="I53" s="87"/>
    </row>
    <row r="54" spans="1:9" x14ac:dyDescent="0.3">
      <c r="A54" s="305" t="s">
        <v>50</v>
      </c>
      <c r="B54" s="10"/>
      <c r="C54" s="7"/>
      <c r="D54" s="7"/>
      <c r="E54" s="11"/>
      <c r="F54" s="22"/>
      <c r="G54" s="84"/>
      <c r="H54" s="99"/>
      <c r="I54" s="85"/>
    </row>
    <row r="55" spans="1:9" x14ac:dyDescent="0.3">
      <c r="A55" s="297" t="s">
        <v>137</v>
      </c>
      <c r="B55" s="24">
        <v>140</v>
      </c>
      <c r="C55" s="22">
        <v>140</v>
      </c>
      <c r="D55" s="22">
        <v>140</v>
      </c>
      <c r="E55" s="29">
        <v>155</v>
      </c>
      <c r="F55" s="22"/>
      <c r="G55" s="26">
        <v>155</v>
      </c>
      <c r="H55">
        <v>156</v>
      </c>
      <c r="I55" s="87">
        <v>159</v>
      </c>
    </row>
    <row r="56" spans="1:9" x14ac:dyDescent="0.3">
      <c r="A56" s="298" t="s">
        <v>138</v>
      </c>
      <c r="B56" s="19">
        <v>131</v>
      </c>
      <c r="C56" s="20">
        <v>131</v>
      </c>
      <c r="D56" s="20">
        <v>131</v>
      </c>
      <c r="E56" s="27">
        <v>131</v>
      </c>
      <c r="F56" s="22"/>
      <c r="G56" s="23">
        <v>131</v>
      </c>
      <c r="H56" s="99">
        <v>131</v>
      </c>
      <c r="I56" s="85">
        <v>131</v>
      </c>
    </row>
    <row r="57" spans="1:9" x14ac:dyDescent="0.3">
      <c r="A57" s="297" t="s">
        <v>51</v>
      </c>
      <c r="B57" s="24">
        <v>8310877</v>
      </c>
      <c r="C57" s="22">
        <v>8326880</v>
      </c>
      <c r="D57" s="22">
        <v>8337211</v>
      </c>
      <c r="E57" s="29">
        <v>8768360</v>
      </c>
      <c r="F57" s="22"/>
      <c r="G57" s="58">
        <v>8779458</v>
      </c>
      <c r="H57" s="56">
        <v>8809264</v>
      </c>
      <c r="I57" s="59">
        <v>8849985</v>
      </c>
    </row>
    <row r="58" spans="1:9" x14ac:dyDescent="0.3">
      <c r="A58" s="298" t="s">
        <v>52</v>
      </c>
      <c r="B58" s="19">
        <v>-164604</v>
      </c>
      <c r="C58" s="20">
        <v>-179126</v>
      </c>
      <c r="D58" s="20">
        <v>-177764</v>
      </c>
      <c r="E58" s="27">
        <v>-195711</v>
      </c>
      <c r="F58" s="22"/>
      <c r="G58" s="23">
        <v>-187865</v>
      </c>
      <c r="H58" s="96">
        <v>-183181</v>
      </c>
      <c r="I58" s="53">
        <v>-178779</v>
      </c>
    </row>
    <row r="59" spans="1:9" x14ac:dyDescent="0.3">
      <c r="A59" s="297" t="s">
        <v>53</v>
      </c>
      <c r="B59" s="200">
        <v>11630607</v>
      </c>
      <c r="C59" s="201">
        <v>11425016</v>
      </c>
      <c r="D59" s="201">
        <v>11283204</v>
      </c>
      <c r="E59" s="202">
        <v>11618437</v>
      </c>
      <c r="F59" s="201"/>
      <c r="G59" s="203">
        <v>11415768</v>
      </c>
      <c r="H59" s="204">
        <v>11109636</v>
      </c>
      <c r="I59" s="205">
        <v>-1671560</v>
      </c>
    </row>
    <row r="60" spans="1:9" ht="16.2" x14ac:dyDescent="0.45">
      <c r="A60" s="298" t="s">
        <v>186</v>
      </c>
      <c r="B60" s="68">
        <v>0</v>
      </c>
      <c r="C60" s="62">
        <v>0</v>
      </c>
      <c r="D60" s="62">
        <v>0</v>
      </c>
      <c r="E60" s="63">
        <v>0</v>
      </c>
      <c r="F60" s="22"/>
      <c r="G60" s="64">
        <v>0</v>
      </c>
      <c r="H60" s="98">
        <v>0</v>
      </c>
      <c r="I60" s="70">
        <v>-48512</v>
      </c>
    </row>
    <row r="61" spans="1:9" x14ac:dyDescent="0.3">
      <c r="A61" s="299" t="s">
        <v>54</v>
      </c>
      <c r="B61" s="133">
        <v>19777151</v>
      </c>
      <c r="C61" s="71">
        <v>19573041</v>
      </c>
      <c r="D61" s="71">
        <v>19442922</v>
      </c>
      <c r="E61" s="141">
        <v>20191372</v>
      </c>
      <c r="F61" s="71"/>
      <c r="G61" s="135">
        <v>20007647</v>
      </c>
      <c r="H61" s="136">
        <v>19736006</v>
      </c>
      <c r="I61" s="137">
        <v>6951424</v>
      </c>
    </row>
    <row r="62" spans="1:9" ht="16.2" x14ac:dyDescent="0.45">
      <c r="A62" s="298" t="s">
        <v>55</v>
      </c>
      <c r="B62" s="68">
        <v>63999</v>
      </c>
      <c r="C62" s="62">
        <v>58910</v>
      </c>
      <c r="D62" s="62">
        <v>57372</v>
      </c>
      <c r="E62" s="63">
        <v>53853</v>
      </c>
      <c r="F62" s="22"/>
      <c r="G62" s="64">
        <v>55043</v>
      </c>
      <c r="H62" s="98">
        <v>55488</v>
      </c>
      <c r="I62" s="70">
        <v>55447</v>
      </c>
    </row>
    <row r="63" spans="1:9" x14ac:dyDescent="0.3">
      <c r="A63" s="299" t="s">
        <v>56</v>
      </c>
      <c r="B63" s="133">
        <v>19841150</v>
      </c>
      <c r="C63" s="71">
        <v>19631951</v>
      </c>
      <c r="D63" s="71">
        <v>19500294</v>
      </c>
      <c r="E63" s="141">
        <v>20245225</v>
      </c>
      <c r="F63" s="71"/>
      <c r="G63" s="135">
        <v>20062690</v>
      </c>
      <c r="H63" s="136">
        <v>19791494</v>
      </c>
      <c r="I63" s="137">
        <v>7006871</v>
      </c>
    </row>
    <row r="64" spans="1:9" ht="16.2" x14ac:dyDescent="0.45">
      <c r="A64" s="306" t="s">
        <v>57</v>
      </c>
      <c r="B64" s="206">
        <v>55556417</v>
      </c>
      <c r="C64" s="207">
        <v>55255193</v>
      </c>
      <c r="D64" s="207">
        <v>57547377</v>
      </c>
      <c r="E64" s="208">
        <v>60938687</v>
      </c>
      <c r="F64" s="71"/>
      <c r="G64" s="209">
        <v>60571527</v>
      </c>
      <c r="H64" s="210">
        <v>59882397</v>
      </c>
      <c r="I64" s="211">
        <v>45271366</v>
      </c>
    </row>
    <row r="65" spans="2:6" ht="13.95" customHeight="1" x14ac:dyDescent="0.3">
      <c r="F65" s="22"/>
    </row>
    <row r="66" spans="2:6" x14ac:dyDescent="0.3">
      <c r="F66" s="22"/>
    </row>
    <row r="67" spans="2:6" x14ac:dyDescent="0.3">
      <c r="F67" s="22"/>
    </row>
    <row r="68" spans="2:6" x14ac:dyDescent="0.3">
      <c r="B68" s="1"/>
      <c r="C68" s="1"/>
      <c r="D68" s="1"/>
      <c r="E68" s="1"/>
      <c r="F68" s="22"/>
    </row>
    <row r="69" spans="2:6" x14ac:dyDescent="0.3">
      <c r="B69" s="1"/>
      <c r="C69" s="1"/>
      <c r="D69" s="1"/>
      <c r="E69" s="1"/>
      <c r="F69" s="22"/>
    </row>
    <row r="70" spans="2:6" x14ac:dyDescent="0.3">
      <c r="B70" s="1"/>
      <c r="C70" s="1"/>
      <c r="D70" s="1"/>
      <c r="E70" s="1"/>
      <c r="F70" s="22"/>
    </row>
    <row r="71" spans="2:6" x14ac:dyDescent="0.3">
      <c r="B71" s="1"/>
      <c r="C71" s="1"/>
      <c r="D71" s="1"/>
      <c r="E71" s="1"/>
      <c r="F71" s="22"/>
    </row>
    <row r="72" spans="2:6" x14ac:dyDescent="0.3">
      <c r="B72" s="1"/>
      <c r="C72" s="1"/>
      <c r="D72" s="1"/>
      <c r="E72" s="1"/>
      <c r="F72" s="4"/>
    </row>
    <row r="73" spans="2:6" x14ac:dyDescent="0.3">
      <c r="B73" s="1"/>
      <c r="C73" s="1"/>
      <c r="D73" s="1"/>
      <c r="E73" s="1"/>
      <c r="F73" s="4"/>
    </row>
    <row r="74" spans="2:6" x14ac:dyDescent="0.3">
      <c r="B74" s="1"/>
      <c r="C74" s="1"/>
      <c r="D74" s="1"/>
      <c r="E74" s="1"/>
      <c r="F74" s="4"/>
    </row>
    <row r="75" spans="2:6" x14ac:dyDescent="0.3">
      <c r="B75" s="1"/>
      <c r="C75" s="1"/>
      <c r="D75" s="1"/>
      <c r="E75" s="1"/>
      <c r="F75" s="4"/>
    </row>
    <row r="76" spans="2:6" x14ac:dyDescent="0.3">
      <c r="B76" s="1"/>
      <c r="C76" s="1"/>
      <c r="D76" s="1"/>
      <c r="E76" s="1"/>
      <c r="F76" s="4"/>
    </row>
    <row r="77" spans="2:6" x14ac:dyDescent="0.3">
      <c r="B77" s="1"/>
      <c r="C77" s="1"/>
      <c r="D77" s="1"/>
      <c r="E77" s="1"/>
      <c r="F77" s="4"/>
    </row>
    <row r="78" spans="2:6" x14ac:dyDescent="0.3">
      <c r="B78" s="1"/>
      <c r="C78" s="1"/>
      <c r="D78" s="1"/>
      <c r="E78" s="1"/>
      <c r="F78" s="4"/>
    </row>
    <row r="79" spans="2:6" x14ac:dyDescent="0.3">
      <c r="B79" s="1"/>
      <c r="C79" s="1"/>
      <c r="D79" s="1"/>
      <c r="E79" s="1"/>
      <c r="F79" s="4"/>
    </row>
    <row r="80" spans="2:6" x14ac:dyDescent="0.3">
      <c r="B80" s="1"/>
      <c r="C80" s="1"/>
      <c r="D80" s="1"/>
      <c r="E80" s="1"/>
      <c r="F80" s="4"/>
    </row>
    <row r="81" spans="2:6" x14ac:dyDescent="0.3">
      <c r="B81" s="1"/>
      <c r="C81" s="1"/>
      <c r="D81" s="1"/>
      <c r="E81" s="1"/>
      <c r="F81" s="4"/>
    </row>
    <row r="82" spans="2:6" x14ac:dyDescent="0.3">
      <c r="B82" s="1"/>
      <c r="C82" s="1"/>
      <c r="D82" s="1"/>
      <c r="E82" s="1"/>
      <c r="F82" s="4"/>
    </row>
    <row r="83" spans="2:6" x14ac:dyDescent="0.3">
      <c r="B83" s="1"/>
      <c r="C83" s="1"/>
      <c r="D83" s="1"/>
      <c r="E83" s="1"/>
      <c r="F83" s="4"/>
    </row>
    <row r="84" spans="2:6" x14ac:dyDescent="0.3">
      <c r="B84" s="1"/>
      <c r="C84" s="1"/>
      <c r="D84" s="1"/>
      <c r="E84" s="1"/>
      <c r="F84" s="4"/>
    </row>
    <row r="85" spans="2:6" x14ac:dyDescent="0.3">
      <c r="B85" s="1"/>
      <c r="C85" s="1"/>
      <c r="D85" s="1"/>
      <c r="E85" s="1"/>
      <c r="F85" s="4"/>
    </row>
    <row r="86" spans="2:6" x14ac:dyDescent="0.3">
      <c r="B86" s="1"/>
      <c r="C86" s="1"/>
      <c r="D86" s="1"/>
      <c r="E86" s="1"/>
      <c r="F86" s="4"/>
    </row>
    <row r="87" spans="2:6" x14ac:dyDescent="0.3">
      <c r="B87" s="1"/>
      <c r="C87" s="1"/>
      <c r="D87" s="1"/>
      <c r="E87" s="1"/>
      <c r="F87" s="4"/>
    </row>
    <row r="88" spans="2:6" x14ac:dyDescent="0.3">
      <c r="B88" s="1"/>
      <c r="C88" s="1"/>
      <c r="D88" s="1"/>
      <c r="E88" s="1"/>
      <c r="F88" s="4"/>
    </row>
    <row r="89" spans="2:6" x14ac:dyDescent="0.3">
      <c r="B89" s="1"/>
      <c r="C89" s="1"/>
      <c r="D89" s="1"/>
      <c r="E89" s="1"/>
      <c r="F89" s="4"/>
    </row>
    <row r="90" spans="2:6" x14ac:dyDescent="0.3">
      <c r="B90" s="1"/>
      <c r="C90" s="1"/>
      <c r="D90" s="1"/>
      <c r="E90" s="1"/>
      <c r="F90" s="4"/>
    </row>
    <row r="91" spans="2:6" x14ac:dyDescent="0.3">
      <c r="B91" s="1"/>
      <c r="C91" s="1"/>
      <c r="D91" s="1"/>
      <c r="E91" s="1"/>
      <c r="F91" s="4"/>
    </row>
    <row r="92" spans="2:6" x14ac:dyDescent="0.3">
      <c r="B92" s="1"/>
      <c r="C92" s="1"/>
      <c r="D92" s="1"/>
      <c r="E92" s="1"/>
      <c r="F92" s="4"/>
    </row>
    <row r="93" spans="2:6" x14ac:dyDescent="0.3">
      <c r="B93" s="1"/>
      <c r="C93" s="1"/>
      <c r="D93" s="1"/>
      <c r="E93" s="1"/>
      <c r="F93" s="4"/>
    </row>
    <row r="94" spans="2:6" x14ac:dyDescent="0.3">
      <c r="B94" s="1"/>
      <c r="C94" s="1"/>
      <c r="D94" s="1"/>
      <c r="E94" s="1"/>
      <c r="F94" s="4"/>
    </row>
    <row r="95" spans="2:6" x14ac:dyDescent="0.3">
      <c r="B95" s="1"/>
      <c r="C95" s="1"/>
      <c r="D95" s="1"/>
      <c r="E95" s="1"/>
      <c r="F95" s="4"/>
    </row>
    <row r="96" spans="2:6" x14ac:dyDescent="0.3">
      <c r="B96" s="1"/>
      <c r="C96" s="1"/>
      <c r="D96" s="1"/>
      <c r="E96" s="1"/>
      <c r="F96" s="4"/>
    </row>
    <row r="97" spans="2:6" x14ac:dyDescent="0.3">
      <c r="B97" s="1"/>
      <c r="C97" s="1"/>
      <c r="D97" s="1"/>
      <c r="E97" s="1"/>
      <c r="F97" s="4"/>
    </row>
    <row r="98" spans="2:6" x14ac:dyDescent="0.3">
      <c r="B98" s="1"/>
      <c r="C98" s="1"/>
      <c r="D98" s="1"/>
      <c r="E98" s="1"/>
      <c r="F98" s="4"/>
    </row>
    <row r="99" spans="2:6" x14ac:dyDescent="0.3">
      <c r="B99" s="1"/>
      <c r="C99" s="1"/>
      <c r="D99" s="1"/>
      <c r="E99" s="1"/>
      <c r="F99" s="4"/>
    </row>
    <row r="100" spans="2:6" x14ac:dyDescent="0.3">
      <c r="B100" s="1"/>
      <c r="C100" s="1"/>
      <c r="D100" s="1"/>
      <c r="E100" s="1"/>
      <c r="F100" s="4"/>
    </row>
    <row r="101" spans="2:6" x14ac:dyDescent="0.3">
      <c r="B101" s="1"/>
      <c r="C101" s="1"/>
      <c r="D101" s="1"/>
      <c r="E101" s="1"/>
      <c r="F101" s="4"/>
    </row>
    <row r="102" spans="2:6" x14ac:dyDescent="0.3">
      <c r="B102" s="1"/>
      <c r="C102" s="1"/>
      <c r="D102" s="1"/>
      <c r="E102" s="1"/>
      <c r="F102" s="4"/>
    </row>
    <row r="103" spans="2:6" x14ac:dyDescent="0.3">
      <c r="B103" s="1"/>
      <c r="C103" s="1"/>
      <c r="D103" s="1"/>
      <c r="E103" s="1"/>
      <c r="F103" s="4"/>
    </row>
    <row r="104" spans="2:6" x14ac:dyDescent="0.3">
      <c r="B104" s="1"/>
      <c r="C104" s="1"/>
      <c r="D104" s="1"/>
      <c r="E104" s="1"/>
      <c r="F104" s="4"/>
    </row>
    <row r="105" spans="2:6" x14ac:dyDescent="0.3">
      <c r="B105" s="1"/>
      <c r="C105" s="1"/>
      <c r="D105" s="1"/>
      <c r="E105" s="1"/>
      <c r="F105" s="4"/>
    </row>
    <row r="106" spans="2:6" x14ac:dyDescent="0.3">
      <c r="B106" s="1"/>
      <c r="C106" s="1"/>
      <c r="D106" s="1"/>
      <c r="E106" s="1"/>
      <c r="F106" s="4"/>
    </row>
    <row r="107" spans="2:6" x14ac:dyDescent="0.3">
      <c r="B107" s="1"/>
      <c r="C107" s="1"/>
      <c r="D107" s="1"/>
      <c r="E107" s="1"/>
      <c r="F107" s="4"/>
    </row>
    <row r="108" spans="2:6" s="5" customFormat="1" x14ac:dyDescent="0.3"/>
    <row r="120" spans="2:6" x14ac:dyDescent="0.3">
      <c r="B120" s="1"/>
      <c r="C120" s="1"/>
      <c r="D120" s="1"/>
      <c r="E120" s="1"/>
      <c r="F120" s="4"/>
    </row>
    <row r="121" spans="2:6" collapsed="1" x14ac:dyDescent="0.3">
      <c r="B121" s="1"/>
      <c r="C121" s="1"/>
      <c r="D121" s="1"/>
      <c r="E121" s="1"/>
      <c r="F121" s="4"/>
    </row>
  </sheetData>
  <printOptions horizontalCentered="1"/>
  <pageMargins left="0.2" right="0.2" top="0.2" bottom="0.2" header="0" footer="0"/>
  <pageSetup scale="83" fitToHeight="0" orientation="landscape" r:id="rId1"/>
  <headerFooter scaleWithDoc="0">
    <oddFooter>&amp;C&amp;P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F518C-B53C-4720-9432-0537637E4490}">
  <sheetPr>
    <pageSetUpPr autoPageBreaks="0"/>
  </sheetPr>
  <dimension ref="A1:K139"/>
  <sheetViews>
    <sheetView showGridLines="0" zoomScaleNormal="100" zoomScaleSheetLayoutView="80" workbookViewId="0">
      <selection activeCell="A19" sqref="A19"/>
    </sheetView>
  </sheetViews>
  <sheetFormatPr defaultColWidth="9.109375" defaultRowHeight="14.4" x14ac:dyDescent="0.3"/>
  <cols>
    <col min="1" max="1" width="86.109375" bestFit="1" customWidth="1"/>
    <col min="2" max="6" width="12.6640625" customWidth="1"/>
    <col min="7" max="7" width="1.6640625" customWidth="1"/>
    <col min="8" max="11" width="12.6640625" customWidth="1"/>
  </cols>
  <sheetData>
    <row r="1" spans="1:11" x14ac:dyDescent="0.3">
      <c r="A1" s="109"/>
      <c r="B1" s="109"/>
      <c r="C1" s="109"/>
      <c r="D1" s="109"/>
      <c r="E1" s="109"/>
      <c r="F1" s="109"/>
      <c r="G1" s="109"/>
      <c r="H1" s="109"/>
      <c r="I1" s="109"/>
      <c r="J1" s="109"/>
      <c r="K1" s="109"/>
    </row>
    <row r="2" spans="1:11" x14ac:dyDescent="0.3">
      <c r="A2" s="109"/>
      <c r="B2" s="109"/>
      <c r="C2" s="109"/>
      <c r="D2" s="109"/>
      <c r="E2" s="109"/>
      <c r="F2" s="109"/>
      <c r="G2" s="109"/>
      <c r="H2" s="109"/>
      <c r="I2" s="109"/>
      <c r="J2" s="109"/>
      <c r="K2" s="109"/>
    </row>
    <row r="3" spans="1:11" x14ac:dyDescent="0.3">
      <c r="A3" s="109"/>
      <c r="B3" s="109"/>
      <c r="C3" s="109"/>
      <c r="D3" s="109"/>
      <c r="E3" s="109"/>
      <c r="F3" s="109"/>
      <c r="G3" s="109"/>
      <c r="H3" s="109"/>
      <c r="I3" s="109"/>
      <c r="J3" s="109"/>
      <c r="K3" s="109"/>
    </row>
    <row r="4" spans="1:11" x14ac:dyDescent="0.3">
      <c r="A4" s="109"/>
      <c r="B4" s="109"/>
      <c r="C4" s="109"/>
      <c r="D4" s="109"/>
      <c r="E4" s="109"/>
      <c r="F4" s="109"/>
      <c r="G4" s="109"/>
      <c r="H4" s="109"/>
      <c r="I4" s="109"/>
      <c r="J4" s="109"/>
      <c r="K4" s="109"/>
    </row>
    <row r="5" spans="1:11" x14ac:dyDescent="0.3">
      <c r="A5" s="109"/>
      <c r="B5" s="109"/>
      <c r="C5" s="109"/>
      <c r="D5" s="109"/>
      <c r="E5" s="109"/>
      <c r="F5" s="109"/>
      <c r="G5" s="109"/>
      <c r="H5" s="109"/>
      <c r="I5" s="109"/>
      <c r="J5" s="109"/>
      <c r="K5" s="109"/>
    </row>
    <row r="6" spans="1:11" x14ac:dyDescent="0.3">
      <c r="A6" s="109"/>
      <c r="B6" s="109"/>
      <c r="C6" s="109"/>
      <c r="D6" s="109"/>
      <c r="E6" s="109"/>
      <c r="F6" s="109"/>
      <c r="G6" s="109"/>
      <c r="H6" s="109"/>
      <c r="I6" s="109"/>
      <c r="J6" s="109"/>
      <c r="K6" s="109"/>
    </row>
    <row r="7" spans="1:11" x14ac:dyDescent="0.3">
      <c r="A7" s="109"/>
      <c r="B7" s="109"/>
      <c r="C7" s="109"/>
      <c r="D7" s="109"/>
      <c r="E7" s="109"/>
      <c r="F7" s="109"/>
      <c r="G7" s="109"/>
      <c r="H7" s="109"/>
      <c r="I7" s="109"/>
      <c r="J7" s="109"/>
      <c r="K7" s="109"/>
    </row>
    <row r="8" spans="1:11" x14ac:dyDescent="0.3">
      <c r="A8" s="109"/>
      <c r="B8" s="109"/>
      <c r="C8" s="109"/>
      <c r="D8" s="109"/>
      <c r="E8" s="109"/>
      <c r="F8" s="109"/>
      <c r="G8" s="109"/>
      <c r="H8" s="109"/>
      <c r="I8" s="109"/>
      <c r="J8" s="109"/>
      <c r="K8" s="109"/>
    </row>
    <row r="9" spans="1:11" x14ac:dyDescent="0.3">
      <c r="A9" s="109"/>
      <c r="B9" s="109"/>
      <c r="C9" s="109"/>
      <c r="D9" s="109"/>
      <c r="E9" s="109"/>
      <c r="F9" s="109"/>
      <c r="G9" s="109"/>
      <c r="H9" s="109"/>
      <c r="I9" s="109"/>
      <c r="J9" s="109"/>
      <c r="K9" s="109"/>
    </row>
    <row r="10" spans="1:11" x14ac:dyDescent="0.3">
      <c r="A10" s="109"/>
      <c r="B10" s="109"/>
      <c r="C10" s="109"/>
      <c r="D10" s="109"/>
      <c r="E10" s="109"/>
      <c r="F10" s="109"/>
      <c r="G10" s="109"/>
      <c r="H10" s="109"/>
      <c r="I10" s="109"/>
      <c r="J10" s="109"/>
      <c r="K10" s="109"/>
    </row>
    <row r="11" spans="1:11" ht="18" x14ac:dyDescent="0.35">
      <c r="A11" s="130" t="s">
        <v>152</v>
      </c>
    </row>
    <row r="12" spans="1:11" ht="17.25" customHeight="1" x14ac:dyDescent="0.35">
      <c r="A12" s="131" t="s">
        <v>163</v>
      </c>
    </row>
    <row r="13" spans="1:11" ht="17.25" customHeight="1" x14ac:dyDescent="0.3">
      <c r="A13" s="112" t="s">
        <v>149</v>
      </c>
      <c r="B13" s="264" t="s">
        <v>154</v>
      </c>
      <c r="C13" s="265" t="s">
        <v>155</v>
      </c>
      <c r="D13" s="265" t="s">
        <v>156</v>
      </c>
      <c r="E13" s="265" t="s">
        <v>157</v>
      </c>
      <c r="F13" s="274" t="s">
        <v>161</v>
      </c>
      <c r="G13" s="111"/>
      <c r="H13" s="264" t="s">
        <v>158</v>
      </c>
      <c r="I13" s="265" t="s">
        <v>159</v>
      </c>
      <c r="J13" s="265" t="s">
        <v>160</v>
      </c>
      <c r="K13" s="278" t="s">
        <v>153</v>
      </c>
    </row>
    <row r="14" spans="1:11" x14ac:dyDescent="0.3">
      <c r="A14" s="319" t="s">
        <v>58</v>
      </c>
      <c r="B14" s="7"/>
      <c r="C14" s="7"/>
      <c r="D14" s="7"/>
      <c r="E14" s="7"/>
      <c r="F14" s="8"/>
      <c r="G14" s="4"/>
      <c r="H14" s="100"/>
      <c r="I14" s="101"/>
      <c r="J14" s="7"/>
      <c r="K14" s="8"/>
    </row>
    <row r="15" spans="1:11" x14ac:dyDescent="0.3">
      <c r="A15" s="320" t="s">
        <v>1</v>
      </c>
      <c r="B15" s="22">
        <v>-108375</v>
      </c>
      <c r="C15" s="22">
        <v>-207458</v>
      </c>
      <c r="D15" s="22">
        <v>-143801</v>
      </c>
      <c r="E15" s="22">
        <v>335119</v>
      </c>
      <c r="F15" s="25">
        <v>-124515</v>
      </c>
      <c r="G15" s="4"/>
      <c r="H15" s="26">
        <v>-203281</v>
      </c>
      <c r="I15" s="97">
        <v>-306844</v>
      </c>
      <c r="J15" s="22">
        <v>-12781348</v>
      </c>
      <c r="K15" s="25">
        <v>-13291473</v>
      </c>
    </row>
    <row r="16" spans="1:11" x14ac:dyDescent="0.3">
      <c r="A16" s="321" t="s">
        <v>59</v>
      </c>
      <c r="B16" s="7"/>
      <c r="C16" s="7"/>
      <c r="D16" s="7"/>
      <c r="E16" s="7"/>
      <c r="F16" s="8"/>
      <c r="G16" s="4"/>
      <c r="H16" s="84"/>
      <c r="I16" s="99"/>
      <c r="J16" s="7"/>
      <c r="K16" s="8"/>
    </row>
    <row r="17" spans="1:11" x14ac:dyDescent="0.3">
      <c r="A17" s="320" t="s">
        <v>10</v>
      </c>
      <c r="B17" s="22">
        <v>485400</v>
      </c>
      <c r="C17" s="22">
        <v>507525</v>
      </c>
      <c r="D17" s="22">
        <v>477434</v>
      </c>
      <c r="E17" s="22">
        <v>459834</v>
      </c>
      <c r="F17" s="25">
        <v>1930193</v>
      </c>
      <c r="G17" s="4"/>
      <c r="H17" s="26">
        <v>488333</v>
      </c>
      <c r="I17" s="97">
        <v>493055</v>
      </c>
      <c r="J17" s="22">
        <v>391291</v>
      </c>
      <c r="K17" s="25">
        <v>1372679</v>
      </c>
    </row>
    <row r="18" spans="1:11" x14ac:dyDescent="0.3">
      <c r="A18" s="322" t="s">
        <v>172</v>
      </c>
      <c r="B18" s="20">
        <v>0</v>
      </c>
      <c r="C18" s="20">
        <v>0</v>
      </c>
      <c r="D18" s="20">
        <v>0</v>
      </c>
      <c r="E18" s="20">
        <v>0</v>
      </c>
      <c r="F18" s="21">
        <v>0</v>
      </c>
      <c r="G18" s="4"/>
      <c r="H18" s="23">
        <v>0</v>
      </c>
      <c r="I18" s="96">
        <v>0</v>
      </c>
      <c r="J18" s="20">
        <v>16481468</v>
      </c>
      <c r="K18" s="21">
        <v>16481468</v>
      </c>
    </row>
    <row r="19" spans="1:11" x14ac:dyDescent="0.3">
      <c r="A19" s="320" t="s">
        <v>174</v>
      </c>
      <c r="B19" s="22">
        <v>23893</v>
      </c>
      <c r="C19" s="22">
        <v>25419</v>
      </c>
      <c r="D19" s="22">
        <v>-7383</v>
      </c>
      <c r="E19" s="22">
        <v>31288</v>
      </c>
      <c r="F19" s="25">
        <v>73217</v>
      </c>
      <c r="G19" s="4"/>
      <c r="H19" s="58">
        <v>-35769</v>
      </c>
      <c r="I19" s="56">
        <v>8379</v>
      </c>
      <c r="J19" s="22">
        <v>-1494</v>
      </c>
      <c r="K19" s="25">
        <v>-28884</v>
      </c>
    </row>
    <row r="20" spans="1:11" x14ac:dyDescent="0.3">
      <c r="A20" s="322" t="s">
        <v>173</v>
      </c>
      <c r="B20" s="20">
        <v>0</v>
      </c>
      <c r="C20" s="20">
        <v>0</v>
      </c>
      <c r="D20" s="20">
        <v>-50418</v>
      </c>
      <c r="E20" s="20">
        <v>0</v>
      </c>
      <c r="F20" s="21">
        <v>-50418</v>
      </c>
      <c r="G20" s="4"/>
      <c r="H20" s="23">
        <v>0</v>
      </c>
      <c r="I20" s="96">
        <v>-37441</v>
      </c>
      <c r="J20" s="20">
        <v>-22033</v>
      </c>
      <c r="K20" s="21">
        <v>-59474</v>
      </c>
    </row>
    <row r="21" spans="1:11" x14ac:dyDescent="0.3">
      <c r="A21" s="320" t="s">
        <v>128</v>
      </c>
      <c r="B21" s="22">
        <v>0</v>
      </c>
      <c r="C21" s="22">
        <v>0</v>
      </c>
      <c r="D21" s="22">
        <v>0</v>
      </c>
      <c r="E21" s="22">
        <v>-688661</v>
      </c>
      <c r="F21" s="25">
        <v>-688661</v>
      </c>
      <c r="G21" s="4"/>
      <c r="H21" s="58">
        <v>0</v>
      </c>
      <c r="I21" s="56">
        <v>0</v>
      </c>
      <c r="J21" s="22">
        <v>0</v>
      </c>
      <c r="K21" s="25">
        <v>0</v>
      </c>
    </row>
    <row r="22" spans="1:11" x14ac:dyDescent="0.3">
      <c r="A22" s="322" t="s">
        <v>60</v>
      </c>
      <c r="B22" s="20">
        <v>9058</v>
      </c>
      <c r="C22" s="20">
        <v>10635</v>
      </c>
      <c r="D22" s="20">
        <v>8605</v>
      </c>
      <c r="E22" s="20">
        <v>8085</v>
      </c>
      <c r="F22" s="21">
        <v>36383</v>
      </c>
      <c r="G22" s="4"/>
      <c r="H22" s="23">
        <v>7609</v>
      </c>
      <c r="I22" s="96">
        <v>8514</v>
      </c>
      <c r="J22" s="20">
        <v>11871</v>
      </c>
      <c r="K22" s="21">
        <v>27994</v>
      </c>
    </row>
    <row r="23" spans="1:11" x14ac:dyDescent="0.3">
      <c r="A23" s="320" t="s">
        <v>203</v>
      </c>
      <c r="B23" s="22">
        <v>0</v>
      </c>
      <c r="C23" s="22">
        <v>0</v>
      </c>
      <c r="D23" s="22">
        <v>0</v>
      </c>
      <c r="E23" s="22">
        <v>19024</v>
      </c>
      <c r="F23" s="25">
        <v>19024</v>
      </c>
      <c r="G23" s="4"/>
      <c r="H23" s="58">
        <v>57073</v>
      </c>
      <c r="I23" s="56">
        <v>38047</v>
      </c>
      <c r="J23" s="22">
        <v>0</v>
      </c>
      <c r="K23" s="25">
        <v>95120</v>
      </c>
    </row>
    <row r="24" spans="1:11" x14ac:dyDescent="0.3">
      <c r="A24" s="322" t="s">
        <v>61</v>
      </c>
      <c r="B24" s="20">
        <v>-11688</v>
      </c>
      <c r="C24" s="20">
        <v>-23612</v>
      </c>
      <c r="D24" s="20">
        <v>-50000</v>
      </c>
      <c r="E24" s="20">
        <v>113581</v>
      </c>
      <c r="F24" s="21">
        <v>28281</v>
      </c>
      <c r="G24" s="7"/>
      <c r="H24" s="23">
        <v>-68902</v>
      </c>
      <c r="I24" s="96">
        <v>-105817</v>
      </c>
      <c r="J24" s="20">
        <v>-4153838</v>
      </c>
      <c r="K24" s="21">
        <v>-4328557</v>
      </c>
    </row>
    <row r="25" spans="1:11" x14ac:dyDescent="0.3">
      <c r="A25" s="320" t="s">
        <v>62</v>
      </c>
      <c r="B25" s="22">
        <v>10516</v>
      </c>
      <c r="C25" s="22">
        <v>22592</v>
      </c>
      <c r="D25" s="22">
        <v>-25071</v>
      </c>
      <c r="E25" s="22">
        <v>201</v>
      </c>
      <c r="F25" s="25">
        <v>8238</v>
      </c>
      <c r="G25" s="4"/>
      <c r="H25" s="58">
        <v>-1987</v>
      </c>
      <c r="I25" s="56">
        <v>17590</v>
      </c>
      <c r="J25" s="22">
        <v>-6847</v>
      </c>
      <c r="K25" s="25">
        <v>8756</v>
      </c>
    </row>
    <row r="26" spans="1:11" x14ac:dyDescent="0.3">
      <c r="A26" s="322" t="s">
        <v>63</v>
      </c>
      <c r="B26" s="20">
        <v>-3871</v>
      </c>
      <c r="C26" s="20">
        <v>12010</v>
      </c>
      <c r="D26" s="20">
        <v>7857</v>
      </c>
      <c r="E26" s="20">
        <v>-3441</v>
      </c>
      <c r="F26" s="21">
        <v>12555</v>
      </c>
      <c r="G26" s="7"/>
      <c r="H26" s="23">
        <v>-2772</v>
      </c>
      <c r="I26" s="96">
        <f>4640-1448</f>
        <v>3192</v>
      </c>
      <c r="J26" s="20">
        <v>36257</v>
      </c>
      <c r="K26" s="21">
        <v>36677</v>
      </c>
    </row>
    <row r="27" spans="1:11" x14ac:dyDescent="0.3">
      <c r="A27" s="320" t="s">
        <v>64</v>
      </c>
      <c r="B27" s="22">
        <v>31261</v>
      </c>
      <c r="C27" s="22">
        <v>94708</v>
      </c>
      <c r="D27" s="22">
        <v>5060</v>
      </c>
      <c r="E27" s="22">
        <v>20270</v>
      </c>
      <c r="F27" s="25">
        <v>151299</v>
      </c>
      <c r="G27" s="4"/>
      <c r="H27" s="58">
        <f>51627-57073</f>
        <v>-5446</v>
      </c>
      <c r="I27" s="56">
        <v>6055</v>
      </c>
      <c r="J27" s="22">
        <v>31464</v>
      </c>
      <c r="K27" s="25">
        <v>32073</v>
      </c>
    </row>
    <row r="28" spans="1:11" ht="15" customHeight="1" x14ac:dyDescent="0.45">
      <c r="A28" s="322" t="s">
        <v>65</v>
      </c>
      <c r="B28" s="62">
        <v>15065</v>
      </c>
      <c r="C28" s="62">
        <v>37906</v>
      </c>
      <c r="D28" s="62">
        <v>53877</v>
      </c>
      <c r="E28" s="62">
        <v>-249747</v>
      </c>
      <c r="F28" s="69">
        <v>-142899</v>
      </c>
      <c r="G28" s="7"/>
      <c r="H28" s="64">
        <v>-28103</v>
      </c>
      <c r="I28" s="98">
        <f>-99628-17590</f>
        <v>-117218</v>
      </c>
      <c r="J28" s="62">
        <f>118043+6847</f>
        <v>124890</v>
      </c>
      <c r="K28" s="69">
        <v>-20431</v>
      </c>
    </row>
    <row r="29" spans="1:11" x14ac:dyDescent="0.3">
      <c r="A29" s="324" t="s">
        <v>66</v>
      </c>
      <c r="B29" s="71">
        <v>451259</v>
      </c>
      <c r="C29" s="71">
        <v>479725</v>
      </c>
      <c r="D29" s="71">
        <v>276160</v>
      </c>
      <c r="E29" s="71">
        <v>45553</v>
      </c>
      <c r="F29" s="134">
        <v>1252697</v>
      </c>
      <c r="G29" s="160"/>
      <c r="H29" s="135">
        <v>206755</v>
      </c>
      <c r="I29" s="136">
        <f>SUM(I15:I28)</f>
        <v>7512</v>
      </c>
      <c r="J29" s="136">
        <f>SUM(J15:J28)</f>
        <v>111681</v>
      </c>
      <c r="K29" s="134">
        <f>SUM(K15:K28)</f>
        <v>325948</v>
      </c>
    </row>
    <row r="30" spans="1:11" ht="7.2" customHeight="1" x14ac:dyDescent="0.3">
      <c r="A30" s="324"/>
      <c r="B30" s="4"/>
      <c r="C30" s="4"/>
      <c r="D30" s="4"/>
      <c r="E30" s="4"/>
      <c r="F30" s="13"/>
      <c r="G30" s="4"/>
      <c r="H30" s="86"/>
      <c r="J30" s="4"/>
      <c r="K30" s="13"/>
    </row>
    <row r="31" spans="1:11" x14ac:dyDescent="0.3">
      <c r="A31" s="323" t="s">
        <v>67</v>
      </c>
      <c r="B31" s="7"/>
      <c r="C31" s="7"/>
      <c r="D31" s="7"/>
      <c r="E31" s="7"/>
      <c r="F31" s="8"/>
      <c r="G31" s="4"/>
      <c r="H31" s="84"/>
      <c r="I31" s="99"/>
      <c r="J31" s="7"/>
      <c r="K31" s="8"/>
    </row>
    <row r="32" spans="1:11" x14ac:dyDescent="0.3">
      <c r="A32" s="320" t="s">
        <v>68</v>
      </c>
      <c r="B32" s="22">
        <v>-19135</v>
      </c>
      <c r="C32" s="22">
        <v>-2712</v>
      </c>
      <c r="D32" s="22">
        <v>-7319</v>
      </c>
      <c r="E32" s="22">
        <v>-1224377</v>
      </c>
      <c r="F32" s="25">
        <v>-1253543</v>
      </c>
      <c r="G32" s="4"/>
      <c r="H32" s="58">
        <v>-1807779</v>
      </c>
      <c r="I32" s="56">
        <v>-439945</v>
      </c>
      <c r="J32" s="22">
        <v>-520255</v>
      </c>
      <c r="K32" s="25">
        <v>-2767979</v>
      </c>
    </row>
    <row r="33" spans="1:11" x14ac:dyDescent="0.3">
      <c r="A33" s="322" t="s">
        <v>69</v>
      </c>
      <c r="B33" s="20">
        <v>458792</v>
      </c>
      <c r="C33" s="20">
        <v>42720</v>
      </c>
      <c r="D33" s="20">
        <v>61909</v>
      </c>
      <c r="E33" s="20">
        <v>9610</v>
      </c>
      <c r="F33" s="21">
        <v>573031</v>
      </c>
      <c r="G33" s="4"/>
      <c r="H33" s="23">
        <v>533812</v>
      </c>
      <c r="I33" s="96">
        <v>992433</v>
      </c>
      <c r="J33" s="20">
        <v>1022984</v>
      </c>
      <c r="K33" s="21">
        <v>2549229</v>
      </c>
    </row>
    <row r="34" spans="1:11" x14ac:dyDescent="0.3">
      <c r="A34" s="320" t="s">
        <v>143</v>
      </c>
      <c r="B34" s="22">
        <v>-519612</v>
      </c>
      <c r="C34" s="22">
        <v>-347310</v>
      </c>
      <c r="D34" s="22">
        <v>-333684</v>
      </c>
      <c r="E34" s="22">
        <v>-344271</v>
      </c>
      <c r="F34" s="25">
        <v>-1544877</v>
      </c>
      <c r="G34" s="4"/>
      <c r="H34" s="58">
        <v>-258427</v>
      </c>
      <c r="I34" s="56">
        <v>-293173</v>
      </c>
      <c r="J34" s="22">
        <v>-256032</v>
      </c>
      <c r="K34" s="25">
        <v>-807632</v>
      </c>
    </row>
    <row r="35" spans="1:11" x14ac:dyDescent="0.3">
      <c r="A35" s="322" t="s">
        <v>144</v>
      </c>
      <c r="B35" s="20">
        <v>-158084</v>
      </c>
      <c r="C35" s="20">
        <v>-323723</v>
      </c>
      <c r="D35" s="20">
        <v>-161182</v>
      </c>
      <c r="E35" s="20">
        <v>-308758</v>
      </c>
      <c r="F35" s="21">
        <v>-951747</v>
      </c>
      <c r="G35" s="4"/>
      <c r="H35" s="23">
        <v>-120057</v>
      </c>
      <c r="I35" s="96">
        <v>-453728</v>
      </c>
      <c r="J35" s="20">
        <v>-102526</v>
      </c>
      <c r="K35" s="21">
        <v>-676311</v>
      </c>
    </row>
    <row r="36" spans="1:11" x14ac:dyDescent="0.3">
      <c r="A36" s="320" t="s">
        <v>70</v>
      </c>
      <c r="B36" s="22">
        <v>-1104</v>
      </c>
      <c r="C36" s="22">
        <v>0</v>
      </c>
      <c r="D36" s="22">
        <v>0</v>
      </c>
      <c r="E36" s="22">
        <v>0</v>
      </c>
      <c r="F36" s="25">
        <v>-1104</v>
      </c>
      <c r="G36" s="4"/>
      <c r="H36" s="58">
        <v>0</v>
      </c>
      <c r="I36" s="57">
        <v>0</v>
      </c>
      <c r="J36" s="22">
        <v>0</v>
      </c>
      <c r="K36" s="25">
        <v>0</v>
      </c>
    </row>
    <row r="37" spans="1:11" x14ac:dyDescent="0.3">
      <c r="A37" s="322" t="s">
        <v>129</v>
      </c>
      <c r="B37" s="20">
        <v>0</v>
      </c>
      <c r="C37" s="20">
        <v>26719</v>
      </c>
      <c r="D37" s="20">
        <v>0</v>
      </c>
      <c r="E37" s="20">
        <v>0</v>
      </c>
      <c r="F37" s="21">
        <v>26719</v>
      </c>
      <c r="G37" s="4"/>
      <c r="H37" s="23">
        <v>0</v>
      </c>
      <c r="I37" s="105">
        <v>0</v>
      </c>
      <c r="J37" s="20">
        <v>0</v>
      </c>
      <c r="K37" s="21">
        <v>0</v>
      </c>
    </row>
    <row r="38" spans="1:11" x14ac:dyDescent="0.3">
      <c r="A38" s="320" t="s">
        <v>188</v>
      </c>
      <c r="B38" s="22">
        <v>0</v>
      </c>
      <c r="C38" s="22">
        <v>0</v>
      </c>
      <c r="D38" s="22">
        <v>95435</v>
      </c>
      <c r="E38" s="22">
        <v>0</v>
      </c>
      <c r="F38" s="25">
        <v>95435</v>
      </c>
      <c r="G38" s="4"/>
      <c r="H38" s="58">
        <v>0</v>
      </c>
      <c r="I38" s="57">
        <v>0</v>
      </c>
      <c r="J38" s="22">
        <v>0</v>
      </c>
      <c r="K38" s="25">
        <v>0</v>
      </c>
    </row>
    <row r="39" spans="1:11" x14ac:dyDescent="0.3">
      <c r="A39" s="322" t="s">
        <v>135</v>
      </c>
      <c r="B39" s="20">
        <v>0</v>
      </c>
      <c r="C39" s="20">
        <v>0</v>
      </c>
      <c r="D39" s="20">
        <v>0</v>
      </c>
      <c r="E39" s="20">
        <v>0</v>
      </c>
      <c r="F39" s="21">
        <v>0</v>
      </c>
      <c r="G39" s="4"/>
      <c r="H39" s="23">
        <v>0</v>
      </c>
      <c r="I39" s="96">
        <v>47207</v>
      </c>
      <c r="J39" s="20">
        <v>0</v>
      </c>
      <c r="K39" s="21">
        <v>47207</v>
      </c>
    </row>
    <row r="40" spans="1:11" ht="16.2" x14ac:dyDescent="0.45">
      <c r="A40" s="320" t="s">
        <v>64</v>
      </c>
      <c r="B40" s="65">
        <v>998</v>
      </c>
      <c r="C40" s="65">
        <v>-5714</v>
      </c>
      <c r="D40" s="65">
        <v>15608</v>
      </c>
      <c r="E40" s="65">
        <v>-3156</v>
      </c>
      <c r="F40" s="78">
        <v>7736</v>
      </c>
      <c r="G40" s="4"/>
      <c r="H40" s="73">
        <v>-4268</v>
      </c>
      <c r="I40" s="104">
        <v>4204</v>
      </c>
      <c r="J40" s="65">
        <v>5508</v>
      </c>
      <c r="K40" s="78">
        <v>5444</v>
      </c>
    </row>
    <row r="41" spans="1:11" x14ac:dyDescent="0.3">
      <c r="A41" s="323" t="s">
        <v>71</v>
      </c>
      <c r="B41" s="149">
        <v>-238145</v>
      </c>
      <c r="C41" s="149">
        <v>-610020</v>
      </c>
      <c r="D41" s="149">
        <v>-329233</v>
      </c>
      <c r="E41" s="150">
        <v>-1870952</v>
      </c>
      <c r="F41" s="150">
        <v>-3048350</v>
      </c>
      <c r="G41" s="279"/>
      <c r="H41" s="152">
        <v>-1656719</v>
      </c>
      <c r="I41" s="152">
        <v>-143002</v>
      </c>
      <c r="J41" s="150">
        <v>149679</v>
      </c>
      <c r="K41" s="150">
        <v>-1650042</v>
      </c>
    </row>
    <row r="42" spans="1:11" ht="7.2" customHeight="1" x14ac:dyDescent="0.3">
      <c r="A42" s="324"/>
      <c r="B42" s="22"/>
      <c r="C42" s="22"/>
      <c r="D42" s="22"/>
      <c r="E42" s="29"/>
      <c r="F42" s="29"/>
      <c r="G42" s="14"/>
      <c r="H42" s="56"/>
      <c r="I42" s="56"/>
      <c r="J42" s="29"/>
      <c r="K42" s="29"/>
    </row>
    <row r="43" spans="1:11" x14ac:dyDescent="0.3">
      <c r="A43" s="323" t="s">
        <v>72</v>
      </c>
      <c r="B43" s="7"/>
      <c r="C43" s="7"/>
      <c r="D43" s="7"/>
      <c r="E43" s="11"/>
      <c r="F43" s="11"/>
      <c r="G43" s="14"/>
      <c r="H43" s="99"/>
      <c r="I43" s="99"/>
      <c r="J43" s="11"/>
      <c r="K43" s="11"/>
    </row>
    <row r="44" spans="1:11" ht="15" customHeight="1" x14ac:dyDescent="0.3">
      <c r="A44" s="325" t="s">
        <v>73</v>
      </c>
      <c r="B44" s="201">
        <v>-27125</v>
      </c>
      <c r="C44" s="201">
        <v>-25633</v>
      </c>
      <c r="D44" s="201">
        <v>-48439</v>
      </c>
      <c r="E44" s="201">
        <v>-7764</v>
      </c>
      <c r="F44" s="212">
        <v>-108961</v>
      </c>
      <c r="G44" s="213"/>
      <c r="H44" s="203">
        <v>-24671</v>
      </c>
      <c r="I44" s="204">
        <v>-21601</v>
      </c>
      <c r="J44" s="201">
        <v>-13760</v>
      </c>
      <c r="K44" s="212">
        <v>-60032</v>
      </c>
    </row>
    <row r="45" spans="1:11" x14ac:dyDescent="0.3">
      <c r="A45" s="326" t="s">
        <v>74</v>
      </c>
      <c r="B45" s="20">
        <v>-951168</v>
      </c>
      <c r="C45" s="20">
        <v>-2</v>
      </c>
      <c r="D45" s="20">
        <v>0</v>
      </c>
      <c r="E45" s="20">
        <v>-1982544</v>
      </c>
      <c r="F45" s="21">
        <v>-2933714</v>
      </c>
      <c r="G45" s="4"/>
      <c r="H45" s="23">
        <v>-289383</v>
      </c>
      <c r="I45" s="96">
        <v>-166666</v>
      </c>
      <c r="J45" s="20">
        <v>-166667</v>
      </c>
      <c r="K45" s="21">
        <v>-622716</v>
      </c>
    </row>
    <row r="46" spans="1:11" ht="15" customHeight="1" x14ac:dyDescent="0.3">
      <c r="A46" s="320" t="s">
        <v>130</v>
      </c>
      <c r="B46" s="22">
        <v>0</v>
      </c>
      <c r="C46" s="22">
        <v>0</v>
      </c>
      <c r="D46" s="22">
        <v>0</v>
      </c>
      <c r="E46" s="22">
        <v>5386000</v>
      </c>
      <c r="F46" s="25">
        <v>5386000</v>
      </c>
      <c r="G46" s="4"/>
      <c r="H46" s="58">
        <v>0</v>
      </c>
      <c r="I46" s="56">
        <v>150000</v>
      </c>
      <c r="J46" s="22">
        <v>0</v>
      </c>
      <c r="K46" s="25">
        <v>150000</v>
      </c>
    </row>
    <row r="47" spans="1:11" x14ac:dyDescent="0.3">
      <c r="A47" s="326" t="s">
        <v>131</v>
      </c>
      <c r="B47" s="20">
        <v>0</v>
      </c>
      <c r="C47" s="20">
        <v>0</v>
      </c>
      <c r="D47" s="20">
        <v>0</v>
      </c>
      <c r="E47" s="20">
        <v>-182279</v>
      </c>
      <c r="F47" s="21">
        <v>-182279</v>
      </c>
      <c r="G47" s="4"/>
      <c r="H47" s="23">
        <v>0</v>
      </c>
      <c r="I47" s="96">
        <v>-946</v>
      </c>
      <c r="J47" s="20">
        <v>0</v>
      </c>
      <c r="K47" s="21">
        <v>-946</v>
      </c>
    </row>
    <row r="48" spans="1:11" ht="15" customHeight="1" x14ac:dyDescent="0.3">
      <c r="A48" s="320" t="s">
        <v>132</v>
      </c>
      <c r="B48" s="22">
        <v>0</v>
      </c>
      <c r="C48" s="22">
        <v>0</v>
      </c>
      <c r="D48" s="22">
        <v>0</v>
      </c>
      <c r="E48" s="22">
        <v>400000</v>
      </c>
      <c r="F48" s="25">
        <v>400000</v>
      </c>
      <c r="G48" s="4"/>
      <c r="H48" s="58">
        <v>0</v>
      </c>
      <c r="I48" s="56">
        <v>0</v>
      </c>
      <c r="J48" s="22">
        <v>0</v>
      </c>
      <c r="K48" s="25">
        <v>0</v>
      </c>
    </row>
    <row r="49" spans="1:11" x14ac:dyDescent="0.3">
      <c r="A49" s="326" t="s">
        <v>133</v>
      </c>
      <c r="B49" s="20">
        <v>0</v>
      </c>
      <c r="C49" s="20">
        <v>0</v>
      </c>
      <c r="D49" s="20">
        <v>2500000</v>
      </c>
      <c r="E49" s="20">
        <v>0</v>
      </c>
      <c r="F49" s="21">
        <v>2500000</v>
      </c>
      <c r="G49" s="4"/>
      <c r="H49" s="23">
        <v>0</v>
      </c>
      <c r="I49" s="96">
        <v>0</v>
      </c>
      <c r="J49" s="20">
        <v>0</v>
      </c>
      <c r="K49" s="21">
        <v>0</v>
      </c>
    </row>
    <row r="50" spans="1:11" ht="15" customHeight="1" x14ac:dyDescent="0.3">
      <c r="A50" s="320" t="s">
        <v>134</v>
      </c>
      <c r="B50" s="22">
        <v>0</v>
      </c>
      <c r="C50" s="22">
        <v>0</v>
      </c>
      <c r="D50" s="22">
        <v>-136208</v>
      </c>
      <c r="E50" s="22">
        <v>1698</v>
      </c>
      <c r="F50" s="25">
        <v>-134510</v>
      </c>
      <c r="G50" s="4"/>
      <c r="H50" s="58">
        <v>0</v>
      </c>
      <c r="I50" s="56">
        <v>0</v>
      </c>
      <c r="J50" s="22">
        <v>0</v>
      </c>
      <c r="K50" s="25">
        <v>0</v>
      </c>
    </row>
    <row r="51" spans="1:11" x14ac:dyDescent="0.3">
      <c r="A51" s="326" t="s">
        <v>75</v>
      </c>
      <c r="B51" s="20">
        <v>0</v>
      </c>
      <c r="C51" s="20">
        <v>0</v>
      </c>
      <c r="D51" s="20">
        <v>0</v>
      </c>
      <c r="E51" s="20">
        <v>0</v>
      </c>
      <c r="F51" s="21">
        <v>0</v>
      </c>
      <c r="G51" s="4"/>
      <c r="H51" s="23">
        <v>11465</v>
      </c>
      <c r="I51" s="96">
        <v>0</v>
      </c>
      <c r="J51" s="20">
        <v>0</v>
      </c>
      <c r="K51" s="21">
        <v>11465</v>
      </c>
    </row>
    <row r="52" spans="1:11" x14ac:dyDescent="0.3">
      <c r="A52" s="325" t="s">
        <v>175</v>
      </c>
      <c r="B52" s="22">
        <v>0</v>
      </c>
      <c r="C52" s="22">
        <v>0</v>
      </c>
      <c r="D52" s="22">
        <v>0</v>
      </c>
      <c r="E52" s="22">
        <v>0</v>
      </c>
      <c r="F52" s="25">
        <v>0</v>
      </c>
      <c r="G52" s="4"/>
      <c r="H52" s="58">
        <v>0</v>
      </c>
      <c r="I52" s="56">
        <v>0</v>
      </c>
      <c r="J52" s="22">
        <v>-48512</v>
      </c>
      <c r="K52" s="25">
        <v>-48512</v>
      </c>
    </row>
    <row r="53" spans="1:11" x14ac:dyDescent="0.3">
      <c r="A53" s="322" t="s">
        <v>80</v>
      </c>
      <c r="B53" s="20"/>
      <c r="C53" s="20"/>
      <c r="D53" s="20"/>
      <c r="E53" s="20"/>
      <c r="F53" s="21"/>
      <c r="G53" s="4"/>
      <c r="H53" s="23"/>
      <c r="I53" s="96"/>
      <c r="J53" s="20">
        <v>0</v>
      </c>
      <c r="K53" s="21"/>
    </row>
    <row r="54" spans="1:11" x14ac:dyDescent="0.3">
      <c r="A54" s="322" t="s">
        <v>81</v>
      </c>
      <c r="B54" s="20">
        <v>-160</v>
      </c>
      <c r="C54" s="20">
        <v>1992</v>
      </c>
      <c r="D54" s="20">
        <v>2515</v>
      </c>
      <c r="E54" s="20">
        <v>-155</v>
      </c>
      <c r="F54" s="21">
        <v>4192</v>
      </c>
      <c r="G54" s="280"/>
      <c r="H54" s="23">
        <v>2534</v>
      </c>
      <c r="I54" s="96">
        <v>4460</v>
      </c>
      <c r="J54" s="20">
        <v>28852</v>
      </c>
      <c r="K54" s="21">
        <v>35846</v>
      </c>
    </row>
    <row r="55" spans="1:11" x14ac:dyDescent="0.3">
      <c r="A55" s="320" t="s">
        <v>76</v>
      </c>
      <c r="B55" s="22">
        <v>-441998</v>
      </c>
      <c r="C55" s="22">
        <v>0</v>
      </c>
      <c r="D55" s="22">
        <v>0</v>
      </c>
      <c r="E55" s="22">
        <v>0</v>
      </c>
      <c r="F55" s="25">
        <v>-441998</v>
      </c>
      <c r="G55" s="280"/>
      <c r="H55" s="58">
        <v>0</v>
      </c>
      <c r="I55" s="56">
        <v>0</v>
      </c>
      <c r="J55" s="22">
        <v>0</v>
      </c>
      <c r="K55" s="25">
        <v>0</v>
      </c>
    </row>
    <row r="56" spans="1:11" ht="15" customHeight="1" x14ac:dyDescent="0.45">
      <c r="A56" s="322" t="s">
        <v>64</v>
      </c>
      <c r="B56" s="62">
        <v>0</v>
      </c>
      <c r="C56" s="62">
        <v>2</v>
      </c>
      <c r="D56" s="62">
        <v>-4187</v>
      </c>
      <c r="E56" s="62">
        <v>-968</v>
      </c>
      <c r="F56" s="69">
        <v>-5153</v>
      </c>
      <c r="G56" s="280"/>
      <c r="H56" s="64">
        <v>-31792</v>
      </c>
      <c r="I56" s="98">
        <v>603</v>
      </c>
      <c r="J56" s="62">
        <v>3212</v>
      </c>
      <c r="K56" s="69">
        <v>-27977</v>
      </c>
    </row>
    <row r="57" spans="1:11" x14ac:dyDescent="0.3">
      <c r="A57" s="327" t="s">
        <v>77</v>
      </c>
      <c r="B57" s="71">
        <v>-1420451</v>
      </c>
      <c r="C57" s="71">
        <v>-23641</v>
      </c>
      <c r="D57" s="71">
        <v>2313681</v>
      </c>
      <c r="E57" s="71">
        <v>3613988</v>
      </c>
      <c r="F57" s="134">
        <v>4483577</v>
      </c>
      <c r="G57" s="280"/>
      <c r="H57" s="135">
        <v>-331847</v>
      </c>
      <c r="I57" s="136">
        <v>-34150</v>
      </c>
      <c r="J57" s="71">
        <v>-196875</v>
      </c>
      <c r="K57" s="134">
        <v>-562872</v>
      </c>
    </row>
    <row r="58" spans="1:11" ht="7.2" customHeight="1" x14ac:dyDescent="0.3">
      <c r="A58" s="320"/>
      <c r="B58" s="4"/>
      <c r="C58" s="4"/>
      <c r="D58" s="4"/>
      <c r="E58" s="4"/>
      <c r="F58" s="13"/>
      <c r="G58" s="280"/>
      <c r="H58" s="86"/>
      <c r="J58" s="4"/>
      <c r="K58" s="13"/>
    </row>
    <row r="59" spans="1:11" x14ac:dyDescent="0.3">
      <c r="A59" s="322" t="s">
        <v>78</v>
      </c>
      <c r="B59" s="20">
        <v>-849</v>
      </c>
      <c r="C59" s="20">
        <v>-2852</v>
      </c>
      <c r="D59" s="20">
        <v>243</v>
      </c>
      <c r="E59" s="20">
        <v>-2263</v>
      </c>
      <c r="F59" s="21">
        <v>-5721</v>
      </c>
      <c r="G59" s="280"/>
      <c r="H59" s="23">
        <v>1714</v>
      </c>
      <c r="I59" s="96">
        <v>1251</v>
      </c>
      <c r="J59" s="20">
        <v>26</v>
      </c>
      <c r="K59" s="21">
        <v>2991</v>
      </c>
    </row>
    <row r="60" spans="1:11" ht="7.2" customHeight="1" x14ac:dyDescent="0.3">
      <c r="A60" s="322"/>
      <c r="B60" s="7"/>
      <c r="C60" s="7"/>
      <c r="D60" s="7"/>
      <c r="E60" s="7"/>
      <c r="F60" s="8"/>
      <c r="G60" s="280"/>
      <c r="H60" s="84"/>
      <c r="I60" s="99"/>
      <c r="J60" s="7"/>
      <c r="K60" s="8"/>
    </row>
    <row r="61" spans="1:11" x14ac:dyDescent="0.3">
      <c r="A61" s="327" t="s">
        <v>79</v>
      </c>
      <c r="B61" s="71">
        <v>-1208186</v>
      </c>
      <c r="C61" s="71">
        <v>-156788</v>
      </c>
      <c r="D61" s="71">
        <v>2260851</v>
      </c>
      <c r="E61" s="71">
        <v>1786326</v>
      </c>
      <c r="F61" s="134">
        <v>2682203</v>
      </c>
      <c r="G61" s="280"/>
      <c r="H61" s="135">
        <v>-1780097</v>
      </c>
      <c r="I61" s="136">
        <v>-168389</v>
      </c>
      <c r="J61" s="71">
        <v>64511</v>
      </c>
      <c r="K61" s="134">
        <v>-1883975</v>
      </c>
    </row>
    <row r="62" spans="1:11" ht="15" customHeight="1" x14ac:dyDescent="0.45">
      <c r="A62" s="322" t="s">
        <v>82</v>
      </c>
      <c r="B62" s="62">
        <v>1911601</v>
      </c>
      <c r="C62" s="62">
        <v>703415</v>
      </c>
      <c r="D62" s="62">
        <v>546627</v>
      </c>
      <c r="E62" s="62">
        <v>2807478</v>
      </c>
      <c r="F62" s="69">
        <v>1911601</v>
      </c>
      <c r="G62" s="281"/>
      <c r="H62" s="64">
        <v>4593804</v>
      </c>
      <c r="I62" s="98">
        <v>2813707</v>
      </c>
      <c r="J62" s="62">
        <v>2645318</v>
      </c>
      <c r="K62" s="69">
        <v>4593804</v>
      </c>
    </row>
    <row r="63" spans="1:11" ht="16.2" x14ac:dyDescent="0.45">
      <c r="A63" s="328" t="s">
        <v>83</v>
      </c>
      <c r="B63" s="221">
        <v>703415</v>
      </c>
      <c r="C63" s="221">
        <v>546627</v>
      </c>
      <c r="D63" s="221">
        <v>2807478</v>
      </c>
      <c r="E63" s="221">
        <v>4593804</v>
      </c>
      <c r="F63" s="222">
        <v>4593804</v>
      </c>
      <c r="G63" s="280"/>
      <c r="H63" s="223">
        <v>2813707</v>
      </c>
      <c r="I63" s="224">
        <v>2645318</v>
      </c>
      <c r="J63" s="221">
        <v>2709829</v>
      </c>
      <c r="K63" s="222">
        <v>2709829</v>
      </c>
    </row>
    <row r="64" spans="1:11" ht="10.199999999999999" customHeight="1" x14ac:dyDescent="0.3">
      <c r="A64" s="331"/>
      <c r="B64" s="4"/>
      <c r="C64" s="4"/>
      <c r="D64" s="4"/>
      <c r="E64" s="4"/>
      <c r="F64" s="4"/>
      <c r="G64" s="280"/>
      <c r="K64" s="4"/>
    </row>
    <row r="65" spans="1:11" x14ac:dyDescent="0.3">
      <c r="A65" s="329" t="s">
        <v>66</v>
      </c>
      <c r="B65" s="225">
        <v>451259</v>
      </c>
      <c r="C65" s="226">
        <v>479725</v>
      </c>
      <c r="D65" s="226">
        <v>276160</v>
      </c>
      <c r="E65" s="226">
        <v>45553</v>
      </c>
      <c r="F65" s="227">
        <v>1252697</v>
      </c>
      <c r="G65" s="280"/>
      <c r="H65" s="228">
        <v>206755</v>
      </c>
      <c r="I65" s="229">
        <v>7512</v>
      </c>
      <c r="J65" s="230">
        <v>111681</v>
      </c>
      <c r="K65" s="227">
        <v>325948</v>
      </c>
    </row>
    <row r="66" spans="1:11" ht="7.5" customHeight="1" x14ac:dyDescent="0.3">
      <c r="A66" s="322"/>
      <c r="B66" s="10"/>
      <c r="C66" s="7"/>
      <c r="D66" s="7"/>
      <c r="E66" s="7"/>
      <c r="F66" s="8"/>
      <c r="G66" s="280"/>
      <c r="H66" s="84"/>
      <c r="I66" s="99"/>
      <c r="J66" s="85"/>
      <c r="K66" s="8"/>
    </row>
    <row r="67" spans="1:11" ht="15" customHeight="1" x14ac:dyDescent="0.45">
      <c r="A67" s="320" t="s">
        <v>84</v>
      </c>
      <c r="B67" s="72"/>
      <c r="C67" s="65"/>
      <c r="D67" s="65"/>
      <c r="E67" s="65"/>
      <c r="F67" s="78"/>
      <c r="G67" s="280"/>
      <c r="H67" s="73"/>
      <c r="I67" s="104"/>
      <c r="J67" s="74"/>
      <c r="K67" s="78"/>
    </row>
    <row r="68" spans="1:11" ht="15" customHeight="1" x14ac:dyDescent="0.45">
      <c r="A68" s="320" t="s">
        <v>85</v>
      </c>
      <c r="B68" s="72">
        <v>-677696</v>
      </c>
      <c r="C68" s="65">
        <v>-671033</v>
      </c>
      <c r="D68" s="65">
        <v>-494866</v>
      </c>
      <c r="E68" s="65">
        <v>-653029</v>
      </c>
      <c r="F68" s="78">
        <v>-2496624</v>
      </c>
      <c r="G68" s="280"/>
      <c r="H68" s="73">
        <v>-378484</v>
      </c>
      <c r="I68" s="104">
        <v>-746901</v>
      </c>
      <c r="J68" s="74">
        <v>-358558</v>
      </c>
      <c r="K68" s="78">
        <v>-1483943</v>
      </c>
    </row>
    <row r="69" spans="1:11" ht="7.5" customHeight="1" x14ac:dyDescent="0.3">
      <c r="A69" s="322"/>
      <c r="B69" s="10"/>
      <c r="C69" s="7"/>
      <c r="D69" s="7"/>
      <c r="E69" s="7"/>
      <c r="F69" s="8"/>
      <c r="G69" s="280"/>
      <c r="H69" s="84"/>
      <c r="I69" s="99"/>
      <c r="J69" s="85"/>
      <c r="K69" s="8"/>
    </row>
    <row r="70" spans="1:11" ht="18" x14ac:dyDescent="0.45">
      <c r="A70" s="330" t="s">
        <v>204</v>
      </c>
      <c r="B70" s="155">
        <v>-226437</v>
      </c>
      <c r="C70" s="156">
        <v>-191308</v>
      </c>
      <c r="D70" s="156">
        <v>-218706</v>
      </c>
      <c r="E70" s="156">
        <v>-607476</v>
      </c>
      <c r="F70" s="214">
        <v>-1243927</v>
      </c>
      <c r="G70" s="280"/>
      <c r="H70" s="157">
        <v>-171729</v>
      </c>
      <c r="I70" s="158">
        <v>-739389</v>
      </c>
      <c r="J70" s="159">
        <v>-246877</v>
      </c>
      <c r="K70" s="214">
        <v>-1157995</v>
      </c>
    </row>
    <row r="71" spans="1:11" x14ac:dyDescent="0.3">
      <c r="B71" s="4"/>
      <c r="C71" s="4"/>
      <c r="D71" s="4"/>
      <c r="E71" s="4"/>
      <c r="F71" s="4"/>
      <c r="G71" s="280"/>
      <c r="K71" s="4"/>
    </row>
    <row r="72" spans="1:11" x14ac:dyDescent="0.3">
      <c r="B72" s="4"/>
      <c r="C72" s="4"/>
      <c r="D72" s="4"/>
      <c r="E72" s="4"/>
      <c r="F72" s="4"/>
      <c r="G72" s="280"/>
      <c r="K72" s="4"/>
    </row>
    <row r="73" spans="1:11" x14ac:dyDescent="0.3">
      <c r="B73" s="4"/>
      <c r="C73" s="4"/>
      <c r="D73" s="4"/>
      <c r="E73" s="4"/>
      <c r="F73" s="4"/>
      <c r="G73" s="280"/>
      <c r="K73" s="4"/>
    </row>
    <row r="74" spans="1:11" x14ac:dyDescent="0.3">
      <c r="B74" s="4"/>
      <c r="C74" s="4"/>
      <c r="D74" s="4"/>
      <c r="E74" s="4"/>
      <c r="F74" s="4"/>
      <c r="G74" s="4"/>
      <c r="K74" s="4"/>
    </row>
    <row r="75" spans="1:11" x14ac:dyDescent="0.3">
      <c r="B75" s="4"/>
      <c r="C75" s="4"/>
      <c r="D75" s="4"/>
      <c r="E75" s="4"/>
      <c r="F75" s="4"/>
      <c r="G75" s="4"/>
      <c r="K75" s="4"/>
    </row>
    <row r="76" spans="1:11" x14ac:dyDescent="0.3">
      <c r="B76" s="4"/>
      <c r="C76" s="4"/>
      <c r="D76" s="4"/>
      <c r="E76" s="4"/>
      <c r="F76" s="4"/>
      <c r="G76" s="4"/>
      <c r="K76" s="4"/>
    </row>
    <row r="77" spans="1:11" x14ac:dyDescent="0.3">
      <c r="B77" s="4"/>
      <c r="C77" s="4"/>
      <c r="D77" s="4"/>
      <c r="E77" s="4"/>
      <c r="F77" s="4"/>
      <c r="G77" s="4"/>
      <c r="K77" s="4"/>
    </row>
    <row r="78" spans="1:11" x14ac:dyDescent="0.3">
      <c r="A78" s="6"/>
      <c r="B78" s="4"/>
      <c r="C78" s="4"/>
      <c r="D78" s="4"/>
      <c r="E78" s="4"/>
      <c r="F78" s="4"/>
      <c r="G78" s="4"/>
      <c r="K78" s="4"/>
    </row>
    <row r="79" spans="1:11" x14ac:dyDescent="0.3">
      <c r="B79" s="4"/>
      <c r="C79" s="4"/>
      <c r="D79" s="4"/>
      <c r="E79" s="4"/>
      <c r="F79" s="4"/>
      <c r="G79" s="4"/>
      <c r="K79" s="4"/>
    </row>
    <row r="80" spans="1:11" x14ac:dyDescent="0.3">
      <c r="A80" s="6"/>
      <c r="B80" s="4"/>
      <c r="C80" s="4"/>
      <c r="D80" s="4"/>
      <c r="E80" s="4"/>
      <c r="F80" s="4"/>
      <c r="G80" s="4"/>
      <c r="K80" s="4"/>
    </row>
    <row r="81" spans="1:11" x14ac:dyDescent="0.3">
      <c r="A81" s="6"/>
      <c r="B81" s="4"/>
      <c r="C81" s="4"/>
      <c r="D81" s="4"/>
      <c r="E81" s="4"/>
      <c r="F81" s="4"/>
      <c r="G81" s="4"/>
      <c r="K81" s="4"/>
    </row>
    <row r="86" spans="1:11" x14ac:dyDescent="0.3">
      <c r="B86" s="1"/>
      <c r="C86" s="1"/>
      <c r="D86" s="1"/>
      <c r="E86" s="1"/>
      <c r="F86" s="1"/>
      <c r="G86" s="4"/>
      <c r="K86" s="1"/>
    </row>
    <row r="87" spans="1:11" x14ac:dyDescent="0.3">
      <c r="B87" s="1"/>
      <c r="C87" s="1"/>
      <c r="D87" s="1"/>
      <c r="E87" s="1"/>
      <c r="F87" s="1"/>
      <c r="G87" s="4"/>
      <c r="K87" s="1"/>
    </row>
    <row r="88" spans="1:11" x14ac:dyDescent="0.3">
      <c r="B88" s="1"/>
      <c r="C88" s="1"/>
      <c r="D88" s="1"/>
      <c r="E88" s="1"/>
      <c r="F88" s="1"/>
      <c r="G88" s="4"/>
      <c r="K88" s="1"/>
    </row>
    <row r="89" spans="1:11" x14ac:dyDescent="0.3">
      <c r="B89" s="1"/>
      <c r="C89" s="1"/>
      <c r="D89" s="1"/>
      <c r="E89" s="1"/>
      <c r="F89" s="1"/>
      <c r="G89" s="4"/>
      <c r="K89" s="1"/>
    </row>
    <row r="90" spans="1:11" x14ac:dyDescent="0.3">
      <c r="B90" s="1"/>
      <c r="C90" s="1"/>
      <c r="D90" s="1"/>
      <c r="E90" s="1"/>
      <c r="F90" s="1"/>
      <c r="G90" s="4"/>
      <c r="K90" s="1"/>
    </row>
    <row r="91" spans="1:11" x14ac:dyDescent="0.3">
      <c r="B91" s="1"/>
      <c r="C91" s="1"/>
      <c r="D91" s="1"/>
      <c r="E91" s="1"/>
      <c r="F91" s="1"/>
      <c r="G91" s="4"/>
      <c r="K91" s="1"/>
    </row>
    <row r="92" spans="1:11" x14ac:dyDescent="0.3">
      <c r="B92" s="1"/>
      <c r="C92" s="1"/>
      <c r="D92" s="1"/>
      <c r="E92" s="1"/>
      <c r="F92" s="1"/>
      <c r="G92" s="4"/>
      <c r="K92" s="1"/>
    </row>
    <row r="93" spans="1:11" x14ac:dyDescent="0.3">
      <c r="B93" s="1"/>
      <c r="C93" s="1"/>
      <c r="D93" s="1"/>
      <c r="E93" s="1"/>
      <c r="F93" s="1"/>
      <c r="G93" s="4"/>
      <c r="K93" s="1"/>
    </row>
    <row r="94" spans="1:11" x14ac:dyDescent="0.3">
      <c r="B94" s="1"/>
      <c r="C94" s="1"/>
      <c r="D94" s="1"/>
      <c r="E94" s="1"/>
      <c r="F94" s="1"/>
      <c r="G94" s="4"/>
      <c r="K94" s="1"/>
    </row>
    <row r="95" spans="1:11" x14ac:dyDescent="0.3">
      <c r="B95" s="1"/>
      <c r="C95" s="1"/>
      <c r="D95" s="1"/>
      <c r="E95" s="1"/>
      <c r="F95" s="1"/>
      <c r="G95" s="4"/>
      <c r="K95" s="1"/>
    </row>
    <row r="96" spans="1:11" x14ac:dyDescent="0.3">
      <c r="B96" s="1"/>
      <c r="C96" s="1"/>
      <c r="D96" s="1"/>
      <c r="E96" s="1"/>
      <c r="F96" s="1"/>
      <c r="G96" s="4"/>
      <c r="K96" s="1"/>
    </row>
    <row r="97" spans="2:11" x14ac:dyDescent="0.3">
      <c r="B97" s="1"/>
      <c r="C97" s="1"/>
      <c r="D97" s="1"/>
      <c r="E97" s="1"/>
      <c r="F97" s="1"/>
      <c r="G97" s="4"/>
      <c r="K97" s="1"/>
    </row>
    <row r="98" spans="2:11" x14ac:dyDescent="0.3">
      <c r="B98" s="1"/>
      <c r="C98" s="1"/>
      <c r="D98" s="1"/>
      <c r="E98" s="1"/>
      <c r="F98" s="1"/>
      <c r="G98" s="4"/>
      <c r="K98" s="1"/>
    </row>
    <row r="99" spans="2:11" x14ac:dyDescent="0.3">
      <c r="B99" s="1"/>
      <c r="C99" s="1"/>
      <c r="D99" s="1"/>
      <c r="E99" s="1"/>
      <c r="F99" s="1"/>
      <c r="G99" s="4"/>
      <c r="K99" s="1"/>
    </row>
    <row r="100" spans="2:11" x14ac:dyDescent="0.3">
      <c r="B100" s="1"/>
      <c r="C100" s="1"/>
      <c r="D100" s="1"/>
      <c r="E100" s="1"/>
      <c r="F100" s="1"/>
      <c r="G100" s="4"/>
      <c r="K100" s="1"/>
    </row>
    <row r="101" spans="2:11" x14ac:dyDescent="0.3">
      <c r="B101" s="1"/>
      <c r="C101" s="1"/>
      <c r="D101" s="1"/>
      <c r="E101" s="1"/>
      <c r="F101" s="1"/>
      <c r="G101" s="4"/>
      <c r="K101" s="1"/>
    </row>
    <row r="102" spans="2:11" x14ac:dyDescent="0.3">
      <c r="B102" s="1"/>
      <c r="C102" s="1"/>
      <c r="D102" s="1"/>
      <c r="E102" s="1"/>
      <c r="F102" s="1"/>
      <c r="G102" s="4"/>
      <c r="K102" s="1"/>
    </row>
    <row r="103" spans="2:11" x14ac:dyDescent="0.3">
      <c r="B103" s="1"/>
      <c r="C103" s="1"/>
      <c r="D103" s="1"/>
      <c r="E103" s="1"/>
      <c r="F103" s="1"/>
      <c r="G103" s="4"/>
      <c r="K103" s="1"/>
    </row>
    <row r="104" spans="2:11" x14ac:dyDescent="0.3">
      <c r="B104" s="1"/>
      <c r="C104" s="1"/>
      <c r="D104" s="1"/>
      <c r="E104" s="1"/>
      <c r="F104" s="1"/>
      <c r="G104" s="4"/>
      <c r="K104" s="1"/>
    </row>
    <row r="105" spans="2:11" x14ac:dyDescent="0.3">
      <c r="B105" s="1"/>
      <c r="C105" s="1"/>
      <c r="D105" s="1"/>
      <c r="E105" s="1"/>
      <c r="F105" s="1"/>
      <c r="G105" s="4"/>
      <c r="K105" s="1"/>
    </row>
    <row r="106" spans="2:11" x14ac:dyDescent="0.3">
      <c r="B106" s="1"/>
      <c r="C106" s="1"/>
      <c r="D106" s="1"/>
      <c r="E106" s="1"/>
      <c r="F106" s="1"/>
      <c r="G106" s="4"/>
      <c r="K106" s="1"/>
    </row>
    <row r="107" spans="2:11" x14ac:dyDescent="0.3">
      <c r="B107" s="1"/>
      <c r="C107" s="1"/>
      <c r="D107" s="1"/>
      <c r="E107" s="1"/>
      <c r="F107" s="1"/>
      <c r="G107" s="4"/>
      <c r="K107" s="1"/>
    </row>
    <row r="108" spans="2:11" x14ac:dyDescent="0.3">
      <c r="B108" s="1"/>
      <c r="C108" s="1"/>
      <c r="D108" s="1"/>
      <c r="E108" s="1"/>
      <c r="F108" s="1"/>
      <c r="G108" s="4"/>
      <c r="K108" s="1"/>
    </row>
    <row r="109" spans="2:11" x14ac:dyDescent="0.3">
      <c r="B109" s="1"/>
      <c r="C109" s="1"/>
      <c r="D109" s="1"/>
      <c r="E109" s="1"/>
      <c r="F109" s="1"/>
      <c r="G109" s="4"/>
      <c r="K109" s="1"/>
    </row>
    <row r="110" spans="2:11" x14ac:dyDescent="0.3">
      <c r="B110" s="1"/>
      <c r="C110" s="1"/>
      <c r="D110" s="1"/>
      <c r="E110" s="1"/>
      <c r="F110" s="1"/>
      <c r="G110" s="4"/>
      <c r="K110" s="1"/>
    </row>
    <row r="111" spans="2:11" x14ac:dyDescent="0.3">
      <c r="B111" s="1"/>
      <c r="C111" s="1"/>
      <c r="D111" s="1"/>
      <c r="E111" s="1"/>
      <c r="F111" s="1"/>
      <c r="G111" s="4"/>
      <c r="K111" s="1"/>
    </row>
    <row r="112" spans="2:11" x14ac:dyDescent="0.3">
      <c r="B112" s="1"/>
      <c r="C112" s="1"/>
      <c r="D112" s="1"/>
      <c r="E112" s="1"/>
      <c r="F112" s="1"/>
      <c r="G112" s="4"/>
      <c r="K112" s="1"/>
    </row>
    <row r="113" spans="2:11" x14ac:dyDescent="0.3">
      <c r="B113" s="1"/>
      <c r="C113" s="1"/>
      <c r="D113" s="1"/>
      <c r="E113" s="1"/>
      <c r="F113" s="1"/>
      <c r="G113" s="4"/>
      <c r="K113" s="1"/>
    </row>
    <row r="114" spans="2:11" x14ac:dyDescent="0.3">
      <c r="B114" s="1"/>
      <c r="C114" s="1"/>
      <c r="D114" s="1"/>
      <c r="E114" s="1"/>
      <c r="F114" s="1"/>
      <c r="G114" s="4"/>
      <c r="K114" s="1"/>
    </row>
    <row r="115" spans="2:11" x14ac:dyDescent="0.3">
      <c r="B115" s="1"/>
      <c r="C115" s="1"/>
      <c r="D115" s="1"/>
      <c r="E115" s="1"/>
      <c r="F115" s="1"/>
      <c r="G115" s="4"/>
      <c r="K115" s="1"/>
    </row>
    <row r="116" spans="2:11" x14ac:dyDescent="0.3">
      <c r="B116" s="1"/>
      <c r="C116" s="1"/>
      <c r="D116" s="1"/>
      <c r="E116" s="1"/>
      <c r="F116" s="1"/>
      <c r="G116" s="4"/>
      <c r="K116" s="1"/>
    </row>
    <row r="117" spans="2:11" x14ac:dyDescent="0.3">
      <c r="B117" s="1"/>
      <c r="C117" s="1"/>
      <c r="D117" s="1"/>
      <c r="E117" s="1"/>
      <c r="F117" s="1"/>
      <c r="G117" s="4"/>
      <c r="K117" s="1"/>
    </row>
    <row r="118" spans="2:11" x14ac:dyDescent="0.3">
      <c r="B118" s="1"/>
      <c r="C118" s="1"/>
      <c r="D118" s="1"/>
      <c r="E118" s="1"/>
      <c r="F118" s="1"/>
      <c r="G118" s="4"/>
      <c r="K118" s="1"/>
    </row>
    <row r="119" spans="2:11" x14ac:dyDescent="0.3">
      <c r="B119" s="1"/>
      <c r="C119" s="1"/>
      <c r="D119" s="1"/>
      <c r="E119" s="1"/>
      <c r="F119" s="1"/>
      <c r="G119" s="4"/>
      <c r="K119" s="1"/>
    </row>
    <row r="120" spans="2:11" x14ac:dyDescent="0.3">
      <c r="B120" s="1"/>
      <c r="C120" s="1"/>
      <c r="D120" s="1"/>
      <c r="E120" s="1"/>
      <c r="F120" s="1"/>
      <c r="G120" s="4"/>
      <c r="K120" s="1"/>
    </row>
    <row r="121" spans="2:11" x14ac:dyDescent="0.3">
      <c r="B121" s="1"/>
      <c r="C121" s="1"/>
      <c r="D121" s="1"/>
      <c r="E121" s="1"/>
      <c r="F121" s="1"/>
      <c r="G121" s="4"/>
      <c r="K121" s="1"/>
    </row>
    <row r="122" spans="2:11" x14ac:dyDescent="0.3">
      <c r="B122" s="1"/>
      <c r="C122" s="1"/>
      <c r="D122" s="1"/>
      <c r="E122" s="1"/>
      <c r="F122" s="1"/>
      <c r="G122" s="4"/>
      <c r="K122" s="1"/>
    </row>
    <row r="123" spans="2:11" x14ac:dyDescent="0.3">
      <c r="B123" s="1"/>
      <c r="C123" s="1"/>
      <c r="D123" s="1"/>
      <c r="E123" s="1"/>
      <c r="F123" s="1"/>
      <c r="G123" s="4"/>
      <c r="K123" s="1"/>
    </row>
    <row r="124" spans="2:11" x14ac:dyDescent="0.3">
      <c r="B124" s="1"/>
      <c r="C124" s="1"/>
      <c r="D124" s="1"/>
      <c r="E124" s="1"/>
      <c r="F124" s="1"/>
      <c r="G124" s="4"/>
      <c r="K124" s="1"/>
    </row>
    <row r="125" spans="2:11" x14ac:dyDescent="0.3">
      <c r="B125" s="1"/>
      <c r="C125" s="1"/>
      <c r="D125" s="1"/>
      <c r="E125" s="1"/>
      <c r="F125" s="1"/>
      <c r="G125" s="4"/>
      <c r="K125" s="1"/>
    </row>
    <row r="126" spans="2:11" s="5" customFormat="1" x14ac:dyDescent="0.3"/>
    <row r="138" spans="2:11" x14ac:dyDescent="0.3">
      <c r="B138" s="1"/>
      <c r="C138" s="1"/>
      <c r="D138" s="1"/>
      <c r="E138" s="1"/>
      <c r="F138" s="1"/>
      <c r="G138" s="4"/>
      <c r="K138" s="1"/>
    </row>
    <row r="139" spans="2:11" collapsed="1" x14ac:dyDescent="0.3">
      <c r="B139" s="1"/>
      <c r="C139" s="1"/>
      <c r="D139" s="1"/>
      <c r="E139" s="1"/>
      <c r="F139" s="1"/>
      <c r="G139" s="4"/>
      <c r="K139" s="1"/>
    </row>
  </sheetData>
  <printOptions horizontalCentered="1"/>
  <pageMargins left="0" right="0" top="0" bottom="0" header="0.3" footer="0"/>
  <pageSetup scale="62" orientation="landscape" r:id="rId1"/>
  <headerFooter scaleWithDoc="0">
    <oddFooter>&amp;C&amp;P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3091B-1BA2-40F7-93FE-98057F27D326}">
  <sheetPr>
    <pageSetUpPr autoPageBreaks="0" fitToPage="1"/>
  </sheetPr>
  <dimension ref="A1:K95"/>
  <sheetViews>
    <sheetView showGridLines="0" zoomScale="115" zoomScaleNormal="115" zoomScaleSheetLayoutView="100" workbookViewId="0">
      <selection activeCell="A43" sqref="A43"/>
    </sheetView>
  </sheetViews>
  <sheetFormatPr defaultRowHeight="14.4" x14ac:dyDescent="0.3"/>
  <cols>
    <col min="1" max="1" width="60.6640625" customWidth="1"/>
    <col min="2" max="5" width="11.33203125" customWidth="1"/>
    <col min="6" max="6" width="11.88671875" bestFit="1" customWidth="1"/>
    <col min="7" max="7" width="1.6640625" customWidth="1"/>
    <col min="8" max="9" width="11.33203125" customWidth="1"/>
    <col min="10" max="11" width="13" bestFit="1" customWidth="1"/>
    <col min="12" max="12" width="12.6640625" customWidth="1"/>
  </cols>
  <sheetData>
    <row r="1" spans="1:11" x14ac:dyDescent="0.3">
      <c r="A1" s="109"/>
      <c r="B1" s="109"/>
      <c r="C1" s="109"/>
      <c r="D1" s="109"/>
      <c r="E1" s="109"/>
      <c r="F1" s="109"/>
      <c r="G1" s="109"/>
      <c r="H1" s="109"/>
      <c r="I1" s="109"/>
      <c r="J1" s="109"/>
      <c r="K1" s="109"/>
    </row>
    <row r="2" spans="1:11" x14ac:dyDescent="0.3">
      <c r="A2" s="109"/>
      <c r="B2" s="109"/>
      <c r="C2" s="109"/>
      <c r="D2" s="109"/>
      <c r="E2" s="109"/>
      <c r="F2" s="109"/>
      <c r="G2" s="109"/>
      <c r="H2" s="109"/>
      <c r="I2" s="109"/>
      <c r="J2" s="109"/>
      <c r="K2" s="109"/>
    </row>
    <row r="3" spans="1:11" x14ac:dyDescent="0.3">
      <c r="A3" s="109"/>
      <c r="B3" s="109"/>
      <c r="C3" s="109"/>
      <c r="D3" s="109"/>
      <c r="E3" s="109"/>
      <c r="F3" s="109"/>
      <c r="G3" s="109"/>
      <c r="H3" s="109"/>
      <c r="I3" s="109"/>
      <c r="J3" s="109"/>
      <c r="K3" s="109"/>
    </row>
    <row r="4" spans="1:11" x14ac:dyDescent="0.3">
      <c r="A4" s="109"/>
      <c r="B4" s="109"/>
      <c r="C4" s="109"/>
      <c r="D4" s="109"/>
      <c r="E4" s="109"/>
      <c r="F4" s="109"/>
      <c r="G4" s="109"/>
      <c r="H4" s="109"/>
      <c r="I4" s="109"/>
      <c r="J4" s="109"/>
      <c r="K4" s="109"/>
    </row>
    <row r="5" spans="1:11" x14ac:dyDescent="0.3">
      <c r="A5" s="109"/>
      <c r="B5" s="109"/>
      <c r="C5" s="109"/>
      <c r="D5" s="109"/>
      <c r="E5" s="109"/>
      <c r="F5" s="109"/>
      <c r="G5" s="109"/>
      <c r="H5" s="109"/>
      <c r="I5" s="109"/>
      <c r="J5" s="109"/>
      <c r="K5" s="109"/>
    </row>
    <row r="6" spans="1:11" x14ac:dyDescent="0.3">
      <c r="A6" s="109"/>
      <c r="B6" s="109"/>
      <c r="C6" s="109"/>
      <c r="D6" s="109"/>
      <c r="E6" s="109"/>
      <c r="F6" s="109"/>
      <c r="G6" s="109"/>
      <c r="H6" s="109"/>
      <c r="I6" s="109"/>
      <c r="J6" s="109"/>
      <c r="K6" s="109"/>
    </row>
    <row r="7" spans="1:11" x14ac:dyDescent="0.3">
      <c r="A7" s="109"/>
      <c r="B7" s="109"/>
      <c r="C7" s="109"/>
      <c r="D7" s="109"/>
      <c r="E7" s="109"/>
      <c r="F7" s="109"/>
      <c r="G7" s="109"/>
      <c r="H7" s="109"/>
      <c r="I7" s="109"/>
      <c r="J7" s="109"/>
      <c r="K7" s="109"/>
    </row>
    <row r="8" spans="1:11" x14ac:dyDescent="0.3">
      <c r="A8" s="109"/>
      <c r="B8" s="109"/>
      <c r="C8" s="109"/>
      <c r="D8" s="109"/>
      <c r="E8" s="109"/>
      <c r="F8" s="109"/>
      <c r="G8" s="109"/>
      <c r="H8" s="109"/>
      <c r="I8" s="109"/>
      <c r="J8" s="109"/>
      <c r="K8" s="109"/>
    </row>
    <row r="9" spans="1:11" x14ac:dyDescent="0.3">
      <c r="A9" s="109"/>
      <c r="B9" s="109"/>
      <c r="C9" s="109"/>
      <c r="D9" s="109"/>
      <c r="E9" s="109"/>
      <c r="F9" s="109"/>
      <c r="G9" s="109"/>
      <c r="H9" s="109"/>
      <c r="I9" s="109"/>
      <c r="J9" s="109"/>
      <c r="K9" s="109"/>
    </row>
    <row r="10" spans="1:11" x14ac:dyDescent="0.3">
      <c r="A10" s="109"/>
      <c r="B10" s="109"/>
      <c r="C10" s="109"/>
      <c r="D10" s="109"/>
      <c r="E10" s="109"/>
      <c r="F10" s="109"/>
      <c r="G10" s="109"/>
      <c r="H10" s="109"/>
      <c r="I10" s="109"/>
      <c r="J10" s="109"/>
      <c r="K10" s="109"/>
    </row>
    <row r="12" spans="1:11" ht="17.25" customHeight="1" x14ac:dyDescent="0.35">
      <c r="A12" s="130" t="s">
        <v>152</v>
      </c>
    </row>
    <row r="13" spans="1:11" ht="17.25" customHeight="1" x14ac:dyDescent="0.35">
      <c r="A13" s="131" t="s">
        <v>166</v>
      </c>
      <c r="B13" s="264" t="s">
        <v>154</v>
      </c>
      <c r="C13" s="265" t="s">
        <v>155</v>
      </c>
      <c r="D13" s="265" t="s">
        <v>156</v>
      </c>
      <c r="E13" s="265" t="s">
        <v>157</v>
      </c>
      <c r="F13" s="274" t="s">
        <v>161</v>
      </c>
      <c r="G13" s="111"/>
      <c r="H13" s="264" t="s">
        <v>158</v>
      </c>
      <c r="I13" s="265" t="s">
        <v>159</v>
      </c>
      <c r="J13" s="265" t="s">
        <v>160</v>
      </c>
      <c r="K13" s="278" t="s">
        <v>153</v>
      </c>
    </row>
    <row r="14" spans="1:11" x14ac:dyDescent="0.3">
      <c r="A14" s="282" t="s">
        <v>86</v>
      </c>
      <c r="B14" s="106"/>
      <c r="C14" s="107"/>
      <c r="D14" s="107"/>
      <c r="E14" s="108"/>
      <c r="F14" s="245"/>
      <c r="G14" s="280"/>
      <c r="H14" s="106"/>
      <c r="I14" s="107"/>
      <c r="J14" s="108"/>
      <c r="K14" s="245"/>
    </row>
    <row r="15" spans="1:11" ht="16.2" x14ac:dyDescent="0.3">
      <c r="A15" s="283" t="s">
        <v>201</v>
      </c>
      <c r="B15" s="34">
        <v>7.2969999999999997</v>
      </c>
      <c r="C15" s="37">
        <v>7.2809999999999997</v>
      </c>
      <c r="D15" s="37">
        <v>6.984</v>
      </c>
      <c r="E15" s="45">
        <v>6.9950000000000001</v>
      </c>
      <c r="F15" s="41">
        <v>6.9950000000000001</v>
      </c>
      <c r="G15" s="4"/>
      <c r="H15" s="49">
        <v>7.1449999999999996</v>
      </c>
      <c r="I15" s="99">
        <v>7.3570000000000002</v>
      </c>
      <c r="J15" s="196">
        <f>I15+J17-0.06</f>
        <v>7.5200000000000005</v>
      </c>
      <c r="K15" s="41">
        <f>F15+K17-0.06</f>
        <v>7.5200000000000005</v>
      </c>
    </row>
    <row r="16" spans="1:11" x14ac:dyDescent="0.3">
      <c r="A16" s="284" t="s">
        <v>95</v>
      </c>
      <c r="B16" s="35">
        <v>0.57999999999999996</v>
      </c>
      <c r="C16" s="38">
        <v>0.60599999999999998</v>
      </c>
      <c r="D16" s="38">
        <v>0.64200000000000002</v>
      </c>
      <c r="E16" s="46">
        <v>0.69200000000000028</v>
      </c>
      <c r="F16" s="42">
        <v>2.52</v>
      </c>
      <c r="G16" s="4"/>
      <c r="H16" s="50">
        <v>0.65700000000000003</v>
      </c>
      <c r="I16">
        <v>0.63400000000000001</v>
      </c>
      <c r="J16" s="87">
        <v>0.69299999999999995</v>
      </c>
      <c r="K16" s="42">
        <f>H16+I16+J16</f>
        <v>1.984</v>
      </c>
    </row>
    <row r="17" spans="1:11" x14ac:dyDescent="0.3">
      <c r="A17" s="283" t="s">
        <v>98</v>
      </c>
      <c r="B17" s="34">
        <v>-8.1000000000000003E-2</v>
      </c>
      <c r="C17" s="37">
        <v>-1.6E-2</v>
      </c>
      <c r="D17" s="37">
        <v>-0.29699999999999999</v>
      </c>
      <c r="E17" s="45">
        <v>0.09</v>
      </c>
      <c r="F17" s="41">
        <v>-0.30399999999999999</v>
      </c>
      <c r="G17" s="4"/>
      <c r="H17" s="49">
        <v>0.15</v>
      </c>
      <c r="I17" s="99">
        <v>0.21199999999999999</v>
      </c>
      <c r="J17" s="85">
        <v>0.223</v>
      </c>
      <c r="K17" s="41">
        <f>H17+I17+J17</f>
        <v>0.58499999999999996</v>
      </c>
    </row>
    <row r="18" spans="1:11" x14ac:dyDescent="0.3">
      <c r="A18" s="284" t="s">
        <v>96</v>
      </c>
      <c r="B18" s="16">
        <v>36.69</v>
      </c>
      <c r="C18" s="15">
        <v>35.909999999999997</v>
      </c>
      <c r="D18" s="15">
        <v>36.270000000000003</v>
      </c>
      <c r="E18" s="28">
        <v>37.450000000000003</v>
      </c>
      <c r="F18" s="17">
        <v>36.57</v>
      </c>
      <c r="G18" s="4"/>
      <c r="H18" s="18">
        <v>37.89</v>
      </c>
      <c r="I18" s="246">
        <v>37.4</v>
      </c>
      <c r="J18" s="88">
        <v>37.22</v>
      </c>
      <c r="K18" s="17">
        <v>37.5</v>
      </c>
    </row>
    <row r="19" spans="1:11" x14ac:dyDescent="0.3">
      <c r="A19" s="285" t="s">
        <v>97</v>
      </c>
      <c r="B19" s="36">
        <v>3.0499999999999999E-2</v>
      </c>
      <c r="C19" s="40">
        <v>2.93E-2</v>
      </c>
      <c r="D19" s="40">
        <v>2.9899999999999999E-2</v>
      </c>
      <c r="E19" s="48">
        <v>3.0300000000000001E-2</v>
      </c>
      <c r="F19" s="44">
        <v>0.03</v>
      </c>
      <c r="G19" s="4"/>
      <c r="H19" s="52">
        <v>2.8299999999999999E-2</v>
      </c>
      <c r="I19" s="247">
        <v>2.69E-2</v>
      </c>
      <c r="J19" s="89">
        <v>2.86E-2</v>
      </c>
      <c r="K19" s="44">
        <v>2.7900000000000001E-2</v>
      </c>
    </row>
    <row r="20" spans="1:11" ht="7.2" customHeight="1" x14ac:dyDescent="0.3">
      <c r="A20" s="284"/>
      <c r="B20" s="12"/>
      <c r="C20" s="4"/>
      <c r="D20" s="4"/>
      <c r="E20" s="14"/>
      <c r="F20" s="13"/>
      <c r="G20" s="4"/>
      <c r="H20" s="86"/>
      <c r="J20" s="87"/>
      <c r="K20" s="13"/>
    </row>
    <row r="21" spans="1:11" x14ac:dyDescent="0.3">
      <c r="A21" s="290" t="s">
        <v>150</v>
      </c>
      <c r="B21" s="90"/>
      <c r="C21" s="244"/>
      <c r="D21" s="244"/>
      <c r="E21" s="91"/>
      <c r="F21" s="92"/>
      <c r="G21" s="280"/>
      <c r="H21" s="90"/>
      <c r="I21" s="244"/>
      <c r="J21" s="91"/>
      <c r="K21" s="92"/>
    </row>
    <row r="22" spans="1:11" x14ac:dyDescent="0.3">
      <c r="A22" s="289" t="s">
        <v>2</v>
      </c>
      <c r="B22" s="12"/>
      <c r="C22" s="4"/>
      <c r="D22" s="4"/>
      <c r="E22" s="14"/>
      <c r="F22" s="13"/>
      <c r="G22" s="4"/>
      <c r="H22" s="86"/>
      <c r="J22" s="87"/>
      <c r="K22" s="13"/>
    </row>
    <row r="23" spans="1:11" x14ac:dyDescent="0.3">
      <c r="A23" s="283" t="s">
        <v>3</v>
      </c>
      <c r="B23" s="19">
        <v>804270</v>
      </c>
      <c r="C23" s="20">
        <v>785135</v>
      </c>
      <c r="D23" s="20">
        <v>778737</v>
      </c>
      <c r="E23" s="27">
        <f>788622-4</f>
        <v>788618</v>
      </c>
      <c r="F23" s="21">
        <v>3156760</v>
      </c>
      <c r="G23" s="4"/>
      <c r="H23" s="23">
        <v>809607</v>
      </c>
      <c r="I23" s="96">
        <v>823722</v>
      </c>
      <c r="J23" s="53">
        <v>836164</v>
      </c>
      <c r="K23" s="21">
        <v>2469493</v>
      </c>
    </row>
    <row r="24" spans="1:11" ht="16.2" x14ac:dyDescent="0.45">
      <c r="A24" s="284" t="s">
        <v>4</v>
      </c>
      <c r="B24" s="72">
        <v>109736</v>
      </c>
      <c r="C24" s="65">
        <v>107593</v>
      </c>
      <c r="D24" s="65">
        <v>119659</v>
      </c>
      <c r="E24" s="66">
        <v>114235</v>
      </c>
      <c r="F24" s="78">
        <v>451223</v>
      </c>
      <c r="G24" s="4"/>
      <c r="H24" s="67">
        <v>163168</v>
      </c>
      <c r="I24" s="103">
        <v>110909</v>
      </c>
      <c r="J24" s="75">
        <v>102782</v>
      </c>
      <c r="K24" s="78">
        <v>376859</v>
      </c>
    </row>
    <row r="25" spans="1:11" x14ac:dyDescent="0.3">
      <c r="A25" s="287" t="s">
        <v>5</v>
      </c>
      <c r="B25" s="148">
        <v>914006</v>
      </c>
      <c r="C25" s="149">
        <v>892728</v>
      </c>
      <c r="D25" s="149">
        <v>898396</v>
      </c>
      <c r="E25" s="150">
        <v>902853</v>
      </c>
      <c r="F25" s="161">
        <v>3607983</v>
      </c>
      <c r="G25" s="160"/>
      <c r="H25" s="151">
        <v>972775</v>
      </c>
      <c r="I25" s="152">
        <v>934631</v>
      </c>
      <c r="J25" s="153">
        <v>938946</v>
      </c>
      <c r="K25" s="161">
        <v>2846352</v>
      </c>
    </row>
    <row r="26" spans="1:11" x14ac:dyDescent="0.3">
      <c r="A26" s="289" t="s">
        <v>92</v>
      </c>
      <c r="B26" s="12"/>
      <c r="C26" s="4"/>
      <c r="D26" s="4"/>
      <c r="E26" s="14"/>
      <c r="F26" s="13"/>
      <c r="G26" s="4"/>
      <c r="H26" s="86"/>
      <c r="J26" s="87"/>
      <c r="K26" s="13"/>
    </row>
    <row r="27" spans="1:11" x14ac:dyDescent="0.3">
      <c r="A27" s="285" t="s">
        <v>7</v>
      </c>
      <c r="B27" s="19">
        <v>764108</v>
      </c>
      <c r="C27" s="20">
        <v>745504</v>
      </c>
      <c r="D27" s="20">
        <v>778152</v>
      </c>
      <c r="E27" s="27">
        <v>812552</v>
      </c>
      <c r="F27" s="21">
        <v>3100316</v>
      </c>
      <c r="G27" s="4"/>
      <c r="H27" s="23">
        <v>766200</v>
      </c>
      <c r="I27" s="96">
        <v>801181</v>
      </c>
      <c r="J27" s="53">
        <v>790737</v>
      </c>
      <c r="K27" s="21">
        <v>2358118</v>
      </c>
    </row>
    <row r="28" spans="1:11" x14ac:dyDescent="0.3">
      <c r="A28" s="286" t="s">
        <v>93</v>
      </c>
      <c r="B28" s="175">
        <v>0.95</v>
      </c>
      <c r="C28" s="169">
        <v>0.95</v>
      </c>
      <c r="D28" s="169">
        <v>0.999</v>
      </c>
      <c r="E28" s="170">
        <f>E27/E23</f>
        <v>1.0303492945887616</v>
      </c>
      <c r="F28" s="171">
        <v>0.98199999999999998</v>
      </c>
      <c r="G28" s="166"/>
      <c r="H28" s="172">
        <v>0.94599999999999995</v>
      </c>
      <c r="I28" s="176">
        <v>0.97299999999999998</v>
      </c>
      <c r="J28" s="177">
        <v>0.94599999999999995</v>
      </c>
      <c r="K28" s="171">
        <v>0.95499999999999996</v>
      </c>
    </row>
    <row r="29" spans="1:11" x14ac:dyDescent="0.3">
      <c r="A29" s="285" t="s">
        <v>8</v>
      </c>
      <c r="B29" s="19">
        <v>289542</v>
      </c>
      <c r="C29" s="20">
        <v>312983</v>
      </c>
      <c r="D29" s="20">
        <v>300321</v>
      </c>
      <c r="E29" s="27">
        <v>347810</v>
      </c>
      <c r="F29" s="21">
        <v>1250656</v>
      </c>
      <c r="G29" s="4"/>
      <c r="H29" s="23">
        <v>349245</v>
      </c>
      <c r="I29" s="96">
        <v>282045</v>
      </c>
      <c r="J29" s="53">
        <v>315241</v>
      </c>
      <c r="K29" s="21">
        <v>946531</v>
      </c>
    </row>
    <row r="30" spans="1:11" x14ac:dyDescent="0.3">
      <c r="A30" s="284" t="s">
        <v>9</v>
      </c>
      <c r="B30" s="24">
        <v>223852</v>
      </c>
      <c r="C30" s="22">
        <v>228680</v>
      </c>
      <c r="D30" s="22">
        <v>257283</v>
      </c>
      <c r="E30" s="29">
        <v>244219</v>
      </c>
      <c r="F30" s="25">
        <v>954034</v>
      </c>
      <c r="G30" s="4"/>
      <c r="H30" s="26">
        <v>272394</v>
      </c>
      <c r="I30" s="97">
        <v>303385</v>
      </c>
      <c r="J30" s="54">
        <v>287508</v>
      </c>
      <c r="K30" s="25">
        <v>863287</v>
      </c>
    </row>
    <row r="31" spans="1:11" x14ac:dyDescent="0.3">
      <c r="A31" s="290" t="s">
        <v>94</v>
      </c>
      <c r="B31" s="162">
        <v>0.245</v>
      </c>
      <c r="C31" s="163">
        <v>0.25600000000000001</v>
      </c>
      <c r="D31" s="163">
        <v>0.28638039350130678</v>
      </c>
      <c r="E31" s="164">
        <v>0.26960113837454863</v>
      </c>
      <c r="F31" s="165">
        <v>0.26400000000000001</v>
      </c>
      <c r="G31" s="166"/>
      <c r="H31" s="167">
        <v>0.28000000000000003</v>
      </c>
      <c r="I31" s="173">
        <v>0.32500000000000001</v>
      </c>
      <c r="J31" s="174">
        <v>0.30599999999999999</v>
      </c>
      <c r="K31" s="165">
        <v>0.30299999999999999</v>
      </c>
    </row>
    <row r="32" spans="1:11" x14ac:dyDescent="0.3">
      <c r="A32" s="284" t="s">
        <v>10</v>
      </c>
      <c r="B32" s="200">
        <v>281672</v>
      </c>
      <c r="C32" s="201">
        <v>305863</v>
      </c>
      <c r="D32" s="201">
        <v>276702</v>
      </c>
      <c r="E32" s="202">
        <v>270646</v>
      </c>
      <c r="F32" s="212">
        <v>1134883</v>
      </c>
      <c r="G32" s="213"/>
      <c r="H32" s="215">
        <v>307238</v>
      </c>
      <c r="I32" s="216">
        <v>320968</v>
      </c>
      <c r="J32" s="217">
        <v>229615</v>
      </c>
      <c r="K32" s="212">
        <v>857821</v>
      </c>
    </row>
    <row r="33" spans="1:11" ht="16.2" x14ac:dyDescent="0.45">
      <c r="A33" s="285" t="s">
        <v>172</v>
      </c>
      <c r="B33" s="68">
        <v>0</v>
      </c>
      <c r="C33" s="62">
        <v>0</v>
      </c>
      <c r="D33" s="62">
        <v>0</v>
      </c>
      <c r="E33" s="63">
        <v>0</v>
      </c>
      <c r="F33" s="69">
        <v>0</v>
      </c>
      <c r="G33" s="4"/>
      <c r="H33" s="64">
        <v>0</v>
      </c>
      <c r="I33" s="98">
        <v>0</v>
      </c>
      <c r="J33" s="70">
        <v>16199344</v>
      </c>
      <c r="K33" s="69">
        <v>16199344</v>
      </c>
    </row>
    <row r="34" spans="1:11" x14ac:dyDescent="0.3">
      <c r="A34" s="289" t="s">
        <v>11</v>
      </c>
      <c r="B34" s="133">
        <v>1559174</v>
      </c>
      <c r="C34" s="71">
        <v>1593030</v>
      </c>
      <c r="D34" s="71">
        <v>1612458</v>
      </c>
      <c r="E34" s="141">
        <v>1675227</v>
      </c>
      <c r="F34" s="134">
        <v>6439889</v>
      </c>
      <c r="G34" s="160"/>
      <c r="H34" s="135">
        <v>1695077</v>
      </c>
      <c r="I34" s="136">
        <v>1707579</v>
      </c>
      <c r="J34" s="137">
        <v>17822445</v>
      </c>
      <c r="K34" s="134">
        <v>21225101</v>
      </c>
    </row>
    <row r="35" spans="1:11" ht="16.2" x14ac:dyDescent="0.45">
      <c r="A35" s="285" t="s">
        <v>12</v>
      </c>
      <c r="B35" s="220">
        <v>-645168</v>
      </c>
      <c r="C35" s="218">
        <v>-700302</v>
      </c>
      <c r="D35" s="218">
        <v>-714062</v>
      </c>
      <c r="E35" s="243">
        <f>-772374</f>
        <v>-772374</v>
      </c>
      <c r="F35" s="219">
        <v>-2831906</v>
      </c>
      <c r="H35" s="220">
        <v>-722302</v>
      </c>
      <c r="I35" s="218">
        <v>-772948</v>
      </c>
      <c r="J35" s="243">
        <v>-16883499</v>
      </c>
      <c r="K35" s="219">
        <v>-18378749</v>
      </c>
    </row>
    <row r="36" spans="1:11" ht="7.2" customHeight="1" x14ac:dyDescent="0.3">
      <c r="A36" s="291"/>
      <c r="B36" s="24"/>
      <c r="C36" s="22"/>
      <c r="D36" s="22"/>
      <c r="E36" s="29"/>
      <c r="F36" s="25"/>
      <c r="H36" s="58"/>
      <c r="I36" s="56"/>
      <c r="J36" s="59"/>
      <c r="K36" s="25"/>
    </row>
    <row r="37" spans="1:11" ht="16.2" x14ac:dyDescent="0.45">
      <c r="A37" s="289" t="s">
        <v>171</v>
      </c>
      <c r="B37" s="239">
        <v>391089</v>
      </c>
      <c r="C37" s="154">
        <v>236745</v>
      </c>
      <c r="D37" s="154">
        <v>235414</v>
      </c>
      <c r="E37" s="235">
        <v>250575</v>
      </c>
      <c r="F37" s="242">
        <v>1113823</v>
      </c>
      <c r="G37" s="275"/>
      <c r="H37" s="236">
        <v>163936</v>
      </c>
      <c r="I37" s="237">
        <v>171475</v>
      </c>
      <c r="J37" s="240">
        <v>112145</v>
      </c>
      <c r="K37" s="242">
        <v>447556</v>
      </c>
    </row>
    <row r="38" spans="1:11" ht="7.2" customHeight="1" x14ac:dyDescent="0.3">
      <c r="A38" s="291"/>
      <c r="B38" s="24"/>
      <c r="C38" s="22"/>
      <c r="D38" s="22"/>
      <c r="E38" s="29"/>
      <c r="F38" s="25"/>
      <c r="H38" s="58"/>
      <c r="I38" s="56"/>
      <c r="J38" s="59"/>
      <c r="K38" s="25"/>
    </row>
    <row r="39" spans="1:11" ht="16.2" x14ac:dyDescent="0.45">
      <c r="A39" s="287" t="s">
        <v>190</v>
      </c>
      <c r="B39" s="142">
        <v>-363496</v>
      </c>
      <c r="C39" s="143">
        <v>-394439</v>
      </c>
      <c r="D39" s="143">
        <v>-437360</v>
      </c>
      <c r="E39" s="144">
        <v>-501728</v>
      </c>
      <c r="F39" s="187">
        <v>-1697023</v>
      </c>
      <c r="G39" s="275"/>
      <c r="H39" s="145">
        <v>-415064</v>
      </c>
      <c r="I39" s="146">
        <v>-451980</v>
      </c>
      <c r="J39" s="147">
        <v>-16653884</v>
      </c>
      <c r="K39" s="187">
        <v>-17520928</v>
      </c>
    </row>
    <row r="40" spans="1:11" ht="16.2" x14ac:dyDescent="0.45">
      <c r="A40" s="284" t="s">
        <v>172</v>
      </c>
      <c r="B40" s="72">
        <v>0</v>
      </c>
      <c r="C40" s="65">
        <v>0</v>
      </c>
      <c r="D40" s="65">
        <v>0</v>
      </c>
      <c r="E40" s="65">
        <v>0</v>
      </c>
      <c r="F40" s="78">
        <v>0</v>
      </c>
      <c r="G40" s="72"/>
      <c r="H40" s="72">
        <v>0</v>
      </c>
      <c r="I40" s="65">
        <v>0</v>
      </c>
      <c r="J40" s="65">
        <f>J33</f>
        <v>16199344</v>
      </c>
      <c r="K40" s="78">
        <f>K33</f>
        <v>16199344</v>
      </c>
    </row>
    <row r="41" spans="1:11" ht="16.2" x14ac:dyDescent="0.45">
      <c r="A41" s="248" t="s">
        <v>197</v>
      </c>
      <c r="B41" s="206">
        <v>-363496</v>
      </c>
      <c r="C41" s="207">
        <v>-394439</v>
      </c>
      <c r="D41" s="207">
        <v>-437360</v>
      </c>
      <c r="E41" s="208">
        <v>-501728</v>
      </c>
      <c r="F41" s="241">
        <v>-1697023</v>
      </c>
      <c r="H41" s="206">
        <v>-415064</v>
      </c>
      <c r="I41" s="207">
        <v>-451980</v>
      </c>
      <c r="J41" s="207">
        <v>-454540</v>
      </c>
      <c r="K41" s="241">
        <v>-1321584</v>
      </c>
    </row>
    <row r="42" spans="1:11" ht="7.2" customHeight="1" x14ac:dyDescent="0.3">
      <c r="B42" s="1"/>
      <c r="C42" s="1"/>
      <c r="D42" s="1"/>
      <c r="E42" s="1"/>
      <c r="F42" s="1"/>
      <c r="G42" s="4"/>
      <c r="K42" s="1"/>
    </row>
    <row r="43" spans="1:11" x14ac:dyDescent="0.3">
      <c r="B43" s="1"/>
      <c r="C43" s="1"/>
      <c r="D43" s="1"/>
      <c r="E43" s="1"/>
      <c r="F43" s="1"/>
      <c r="G43" s="4"/>
      <c r="K43" s="1"/>
    </row>
    <row r="44" spans="1:11" ht="16.2" x14ac:dyDescent="0.45">
      <c r="B44" s="1"/>
      <c r="C44" s="1"/>
      <c r="D44" s="1"/>
      <c r="E44" s="1"/>
      <c r="F44" s="249"/>
      <c r="G44" s="4"/>
      <c r="K44" s="1"/>
    </row>
    <row r="45" spans="1:11" x14ac:dyDescent="0.3">
      <c r="B45" s="1"/>
      <c r="C45" s="1"/>
      <c r="D45" s="1"/>
      <c r="E45" s="1"/>
      <c r="F45" s="1"/>
      <c r="G45" s="4"/>
      <c r="K45" s="1"/>
    </row>
    <row r="46" spans="1:11" x14ac:dyDescent="0.3">
      <c r="B46" s="1"/>
      <c r="C46" s="1"/>
      <c r="D46" s="1"/>
      <c r="E46" s="1"/>
      <c r="F46" s="1"/>
      <c r="G46" s="4"/>
      <c r="K46" s="1"/>
    </row>
    <row r="47" spans="1:11" x14ac:dyDescent="0.3">
      <c r="B47" s="1"/>
      <c r="C47" s="1"/>
      <c r="D47" s="1"/>
      <c r="E47" s="1"/>
      <c r="F47" s="1"/>
      <c r="G47" s="4"/>
      <c r="K47" s="1"/>
    </row>
    <row r="48" spans="1:11" x14ac:dyDescent="0.3">
      <c r="B48" s="1"/>
      <c r="C48" s="1"/>
      <c r="D48" s="1"/>
      <c r="E48" s="1"/>
      <c r="F48" s="1"/>
      <c r="G48" s="4"/>
      <c r="K48" s="1"/>
    </row>
    <row r="49" spans="2:11" x14ac:dyDescent="0.3">
      <c r="B49" s="1"/>
      <c r="C49" s="1"/>
      <c r="D49" s="1"/>
      <c r="E49" s="1"/>
      <c r="F49" s="1"/>
      <c r="G49" s="4"/>
      <c r="K49" s="1"/>
    </row>
    <row r="50" spans="2:11" x14ac:dyDescent="0.3">
      <c r="B50" s="1"/>
      <c r="C50" s="1"/>
      <c r="D50" s="1"/>
      <c r="E50" s="1"/>
      <c r="F50" s="1"/>
      <c r="G50" s="4"/>
      <c r="K50" s="1"/>
    </row>
    <row r="51" spans="2:11" x14ac:dyDescent="0.3">
      <c r="B51" s="1"/>
      <c r="C51" s="1"/>
      <c r="D51" s="1"/>
      <c r="E51" s="1"/>
      <c r="F51" s="1"/>
      <c r="G51" s="4"/>
      <c r="K51" s="1"/>
    </row>
    <row r="52" spans="2:11" x14ac:dyDescent="0.3">
      <c r="B52" s="1"/>
      <c r="C52" s="1"/>
      <c r="D52" s="1"/>
      <c r="E52" s="1"/>
      <c r="F52" s="1"/>
      <c r="G52" s="4"/>
      <c r="K52" s="1"/>
    </row>
    <row r="53" spans="2:11" x14ac:dyDescent="0.3">
      <c r="B53" s="1"/>
      <c r="C53" s="1"/>
      <c r="D53" s="1"/>
      <c r="E53" s="1"/>
      <c r="F53" s="1"/>
      <c r="G53" s="4"/>
      <c r="K53" s="1"/>
    </row>
    <row r="54" spans="2:11" x14ac:dyDescent="0.3">
      <c r="B54" s="1"/>
      <c r="C54" s="1"/>
      <c r="D54" s="1"/>
      <c r="E54" s="1"/>
      <c r="F54" s="1"/>
      <c r="G54" s="4"/>
      <c r="K54" s="1"/>
    </row>
    <row r="55" spans="2:11" x14ac:dyDescent="0.3">
      <c r="B55" s="1"/>
      <c r="C55" s="1"/>
      <c r="D55" s="1"/>
      <c r="E55" s="1"/>
      <c r="F55" s="1"/>
      <c r="G55" s="4"/>
      <c r="K55" s="1"/>
    </row>
    <row r="56" spans="2:11" x14ac:dyDescent="0.3">
      <c r="B56" s="1"/>
      <c r="C56" s="1"/>
      <c r="D56" s="1"/>
      <c r="E56" s="1"/>
      <c r="F56" s="1"/>
      <c r="G56" s="4"/>
      <c r="K56" s="1"/>
    </row>
    <row r="57" spans="2:11" x14ac:dyDescent="0.3">
      <c r="B57" s="1"/>
      <c r="C57" s="1"/>
      <c r="D57" s="1"/>
      <c r="E57" s="1"/>
      <c r="F57" s="1"/>
      <c r="G57" s="4"/>
      <c r="K57" s="1"/>
    </row>
    <row r="58" spans="2:11" x14ac:dyDescent="0.3">
      <c r="B58" s="1"/>
      <c r="C58" s="1"/>
      <c r="D58" s="1"/>
      <c r="E58" s="1"/>
      <c r="F58" s="1"/>
      <c r="G58" s="4"/>
      <c r="K58" s="1"/>
    </row>
    <row r="59" spans="2:11" x14ac:dyDescent="0.3">
      <c r="B59" s="1"/>
      <c r="C59" s="1"/>
      <c r="D59" s="1"/>
      <c r="E59" s="1"/>
      <c r="F59" s="1"/>
      <c r="G59" s="4"/>
      <c r="K59" s="1"/>
    </row>
    <row r="60" spans="2:11" x14ac:dyDescent="0.3">
      <c r="B60" s="1"/>
      <c r="C60" s="1"/>
      <c r="D60" s="1"/>
      <c r="E60" s="1"/>
      <c r="F60" s="1"/>
      <c r="G60" s="4"/>
      <c r="K60" s="1"/>
    </row>
    <row r="61" spans="2:11" x14ac:dyDescent="0.3">
      <c r="B61" s="1"/>
      <c r="C61" s="1"/>
      <c r="D61" s="1"/>
      <c r="E61" s="1"/>
      <c r="F61" s="1"/>
      <c r="G61" s="4"/>
      <c r="K61" s="1"/>
    </row>
    <row r="62" spans="2:11" x14ac:dyDescent="0.3">
      <c r="B62" s="1"/>
      <c r="C62" s="1"/>
      <c r="D62" s="1"/>
      <c r="E62" s="1"/>
      <c r="F62" s="1"/>
      <c r="G62" s="4"/>
      <c r="K62" s="1"/>
    </row>
    <row r="63" spans="2:11" x14ac:dyDescent="0.3">
      <c r="B63" s="1"/>
      <c r="C63" s="1"/>
      <c r="D63" s="1"/>
      <c r="E63" s="1"/>
      <c r="F63" s="1"/>
      <c r="G63" s="4"/>
      <c r="K63" s="1"/>
    </row>
    <row r="64" spans="2:11" x14ac:dyDescent="0.3">
      <c r="B64" s="1"/>
      <c r="C64" s="1"/>
      <c r="D64" s="1"/>
      <c r="E64" s="1"/>
      <c r="F64" s="1"/>
      <c r="G64" s="4"/>
      <c r="K64" s="1"/>
    </row>
    <row r="65" spans="2:11" x14ac:dyDescent="0.3">
      <c r="B65" s="1"/>
      <c r="C65" s="1"/>
      <c r="D65" s="1"/>
      <c r="E65" s="1"/>
      <c r="F65" s="1"/>
      <c r="G65" s="4"/>
      <c r="K65" s="1"/>
    </row>
    <row r="66" spans="2:11" x14ac:dyDescent="0.3">
      <c r="B66" s="1"/>
      <c r="C66" s="1"/>
      <c r="D66" s="1"/>
      <c r="E66" s="1"/>
      <c r="F66" s="1"/>
      <c r="G66" s="4"/>
      <c r="K66" s="1"/>
    </row>
    <row r="67" spans="2:11" x14ac:dyDescent="0.3">
      <c r="B67" s="1"/>
      <c r="C67" s="1"/>
      <c r="D67" s="1"/>
      <c r="E67" s="1"/>
      <c r="F67" s="1"/>
      <c r="G67" s="4"/>
      <c r="K67" s="1"/>
    </row>
    <row r="68" spans="2:11" x14ac:dyDescent="0.3">
      <c r="B68" s="1"/>
      <c r="C68" s="1"/>
      <c r="D68" s="1"/>
      <c r="E68" s="1"/>
      <c r="F68" s="1"/>
      <c r="G68" s="4"/>
      <c r="K68" s="1"/>
    </row>
    <row r="69" spans="2:11" x14ac:dyDescent="0.3">
      <c r="B69" s="1"/>
      <c r="C69" s="1"/>
      <c r="D69" s="1"/>
      <c r="E69" s="1"/>
      <c r="F69" s="1"/>
      <c r="G69" s="4"/>
      <c r="K69" s="1"/>
    </row>
    <row r="70" spans="2:11" x14ac:dyDescent="0.3">
      <c r="B70" s="1"/>
      <c r="C70" s="1"/>
      <c r="D70" s="1"/>
      <c r="E70" s="1"/>
      <c r="F70" s="1"/>
      <c r="G70" s="4"/>
      <c r="K70" s="1"/>
    </row>
    <row r="71" spans="2:11" x14ac:dyDescent="0.3">
      <c r="B71" s="1"/>
      <c r="C71" s="1"/>
      <c r="D71" s="1"/>
      <c r="E71" s="1"/>
      <c r="F71" s="1"/>
      <c r="G71" s="4"/>
      <c r="K71" s="1"/>
    </row>
    <row r="72" spans="2:11" x14ac:dyDescent="0.3">
      <c r="B72" s="1"/>
      <c r="C72" s="1"/>
      <c r="D72" s="1"/>
      <c r="E72" s="1"/>
      <c r="F72" s="1"/>
      <c r="G72" s="4"/>
      <c r="K72" s="1"/>
    </row>
    <row r="73" spans="2:11" x14ac:dyDescent="0.3">
      <c r="B73" s="1"/>
      <c r="C73" s="1"/>
      <c r="D73" s="1"/>
      <c r="E73" s="1"/>
      <c r="F73" s="1"/>
      <c r="G73" s="4"/>
      <c r="K73" s="1"/>
    </row>
    <row r="74" spans="2:11" x14ac:dyDescent="0.3">
      <c r="B74" s="1"/>
      <c r="C74" s="1"/>
      <c r="D74" s="1"/>
      <c r="E74" s="1"/>
      <c r="F74" s="1"/>
      <c r="G74" s="4"/>
      <c r="K74" s="1"/>
    </row>
    <row r="75" spans="2:11" x14ac:dyDescent="0.3">
      <c r="B75" s="1"/>
      <c r="C75" s="1"/>
      <c r="D75" s="1"/>
      <c r="E75" s="1"/>
      <c r="F75" s="1"/>
      <c r="G75" s="4"/>
      <c r="K75" s="1"/>
    </row>
    <row r="76" spans="2:11" x14ac:dyDescent="0.3">
      <c r="B76" s="1"/>
      <c r="C76" s="1"/>
      <c r="D76" s="1"/>
      <c r="E76" s="1"/>
      <c r="F76" s="1"/>
      <c r="G76" s="4"/>
      <c r="K76" s="1"/>
    </row>
    <row r="77" spans="2:11" x14ac:dyDescent="0.3">
      <c r="B77" s="1"/>
      <c r="C77" s="1"/>
      <c r="D77" s="1"/>
      <c r="E77" s="1"/>
      <c r="F77" s="1"/>
      <c r="G77" s="4"/>
      <c r="K77" s="1"/>
    </row>
    <row r="78" spans="2:11" x14ac:dyDescent="0.3">
      <c r="B78" s="1"/>
      <c r="C78" s="1"/>
      <c r="D78" s="1"/>
      <c r="E78" s="1"/>
      <c r="F78" s="1"/>
      <c r="G78" s="4"/>
      <c r="K78" s="1"/>
    </row>
    <row r="79" spans="2:11" x14ac:dyDescent="0.3">
      <c r="B79" s="1"/>
      <c r="C79" s="1"/>
      <c r="D79" s="1"/>
      <c r="E79" s="1"/>
      <c r="F79" s="1"/>
      <c r="G79" s="4"/>
      <c r="K79" s="1"/>
    </row>
    <row r="80" spans="2:11" x14ac:dyDescent="0.3">
      <c r="B80" s="1"/>
      <c r="C80" s="1"/>
      <c r="D80" s="1"/>
      <c r="E80" s="1"/>
      <c r="F80" s="1"/>
      <c r="G80" s="4"/>
      <c r="K80" s="1"/>
    </row>
    <row r="81" spans="1:11" x14ac:dyDescent="0.3">
      <c r="B81" s="1"/>
      <c r="C81" s="1"/>
      <c r="D81" s="1"/>
      <c r="E81" s="1"/>
      <c r="F81" s="1"/>
      <c r="G81" s="4"/>
      <c r="K81" s="1"/>
    </row>
    <row r="82" spans="1:11" x14ac:dyDescent="0.3">
      <c r="A82" s="5"/>
      <c r="B82" s="5"/>
      <c r="C82" s="5"/>
      <c r="D82" s="5"/>
      <c r="E82" s="5"/>
      <c r="F82" s="5"/>
      <c r="G82" s="5"/>
      <c r="H82" s="5"/>
      <c r="I82" s="5"/>
      <c r="J82" s="5"/>
      <c r="K82" s="5"/>
    </row>
    <row r="94" spans="1:11" x14ac:dyDescent="0.3">
      <c r="B94" s="1"/>
      <c r="C94" s="1"/>
      <c r="D94" s="1"/>
      <c r="E94" s="1"/>
      <c r="F94" s="1"/>
      <c r="G94" s="4"/>
      <c r="K94" s="1"/>
    </row>
    <row r="95" spans="1:11" x14ac:dyDescent="0.3">
      <c r="B95" s="1"/>
      <c r="C95" s="1"/>
      <c r="D95" s="1"/>
      <c r="E95" s="1"/>
      <c r="F95" s="1"/>
      <c r="G95" s="4"/>
      <c r="K95" s="1"/>
    </row>
  </sheetData>
  <printOptions horizontalCentered="1"/>
  <pageMargins left="0.2" right="0.2" top="0.2" bottom="0.2" header="0" footer="0"/>
  <pageSetup scale="80" fitToHeight="0" orientation="landscape" r:id="rId1"/>
  <headerFooter scaleWithDoc="0">
    <oddFooter>&amp;C&amp;P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0BB2E-8587-475C-9ABF-02421F06798D}">
  <sheetPr>
    <pageSetUpPr autoPageBreaks="0" fitToPage="1"/>
  </sheetPr>
  <dimension ref="A1:K96"/>
  <sheetViews>
    <sheetView showGridLines="0" tabSelected="1" zoomScale="115" zoomScaleNormal="115" zoomScaleSheetLayoutView="80" workbookViewId="0">
      <selection activeCell="A43" sqref="A43"/>
    </sheetView>
  </sheetViews>
  <sheetFormatPr defaultRowHeight="14.4" x14ac:dyDescent="0.3"/>
  <cols>
    <col min="1" max="1" width="51" bestFit="1" customWidth="1"/>
    <col min="2" max="6" width="12.6640625" customWidth="1"/>
    <col min="7" max="7" width="1.6640625" customWidth="1"/>
    <col min="8" max="11" width="12.6640625" customWidth="1"/>
  </cols>
  <sheetData>
    <row r="1" spans="1:11" x14ac:dyDescent="0.3">
      <c r="A1" s="109"/>
      <c r="B1" s="109"/>
      <c r="C1" s="109"/>
      <c r="D1" s="109"/>
      <c r="E1" s="109"/>
      <c r="F1" s="109"/>
      <c r="G1" s="109"/>
      <c r="H1" s="109"/>
      <c r="I1" s="109"/>
      <c r="J1" s="109"/>
      <c r="K1" s="109"/>
    </row>
    <row r="2" spans="1:11" x14ac:dyDescent="0.3">
      <c r="A2" s="109"/>
      <c r="B2" s="109"/>
      <c r="C2" s="109"/>
      <c r="D2" s="109"/>
      <c r="E2" s="109"/>
      <c r="F2" s="109"/>
      <c r="G2" s="109"/>
      <c r="H2" s="109"/>
      <c r="I2" s="109"/>
      <c r="J2" s="109"/>
      <c r="K2" s="109"/>
    </row>
    <row r="3" spans="1:11" x14ac:dyDescent="0.3">
      <c r="A3" s="109"/>
      <c r="B3" s="109"/>
      <c r="C3" s="109"/>
      <c r="D3" s="109"/>
      <c r="E3" s="109"/>
      <c r="F3" s="109"/>
      <c r="G3" s="109"/>
      <c r="H3" s="109"/>
      <c r="I3" s="109"/>
      <c r="J3" s="109"/>
      <c r="K3" s="109"/>
    </row>
    <row r="4" spans="1:11" x14ac:dyDescent="0.3">
      <c r="A4" s="109"/>
      <c r="B4" s="109"/>
      <c r="C4" s="109"/>
      <c r="D4" s="109"/>
      <c r="E4" s="109"/>
      <c r="F4" s="109"/>
      <c r="G4" s="109"/>
      <c r="H4" s="109"/>
      <c r="I4" s="109"/>
      <c r="J4" s="109"/>
      <c r="K4" s="109"/>
    </row>
    <row r="5" spans="1:11" x14ac:dyDescent="0.3">
      <c r="A5" s="109"/>
      <c r="B5" s="109"/>
      <c r="C5" s="109"/>
      <c r="D5" s="109"/>
      <c r="E5" s="109"/>
      <c r="F5" s="109"/>
      <c r="G5" s="109"/>
      <c r="H5" s="109"/>
      <c r="I5" s="109"/>
      <c r="J5" s="109"/>
      <c r="K5" s="109"/>
    </row>
    <row r="6" spans="1:11" x14ac:dyDescent="0.3">
      <c r="A6" s="109"/>
      <c r="B6" s="109"/>
      <c r="C6" s="109"/>
      <c r="D6" s="109"/>
      <c r="E6" s="109"/>
      <c r="F6" s="109"/>
      <c r="G6" s="109"/>
      <c r="H6" s="109"/>
      <c r="I6" s="109"/>
      <c r="J6" s="109"/>
      <c r="K6" s="109"/>
    </row>
    <row r="7" spans="1:11" x14ac:dyDescent="0.3">
      <c r="A7" s="109"/>
      <c r="B7" s="109"/>
      <c r="C7" s="109"/>
      <c r="D7" s="109"/>
      <c r="E7" s="109"/>
      <c r="F7" s="109"/>
      <c r="G7" s="109"/>
      <c r="H7" s="109"/>
      <c r="I7" s="109"/>
      <c r="J7" s="109"/>
      <c r="K7" s="109"/>
    </row>
    <row r="8" spans="1:11" x14ac:dyDescent="0.3">
      <c r="A8" s="109"/>
      <c r="B8" s="109"/>
      <c r="C8" s="109"/>
      <c r="D8" s="109"/>
      <c r="E8" s="109"/>
      <c r="F8" s="109"/>
      <c r="G8" s="109"/>
      <c r="H8" s="109"/>
      <c r="I8" s="109"/>
      <c r="J8" s="109"/>
      <c r="K8" s="109"/>
    </row>
    <row r="9" spans="1:11" x14ac:dyDescent="0.3">
      <c r="A9" s="109"/>
      <c r="B9" s="109"/>
      <c r="C9" s="109"/>
      <c r="D9" s="109"/>
      <c r="E9" s="109"/>
      <c r="F9" s="109"/>
      <c r="G9" s="109"/>
      <c r="H9" s="109"/>
      <c r="I9" s="109"/>
      <c r="J9" s="109"/>
      <c r="K9" s="109"/>
    </row>
    <row r="10" spans="1:11" x14ac:dyDescent="0.3">
      <c r="A10" s="109"/>
      <c r="B10" s="109"/>
      <c r="C10" s="109"/>
      <c r="D10" s="109"/>
      <c r="E10" s="109"/>
      <c r="F10" s="109"/>
      <c r="G10" s="109"/>
      <c r="H10" s="109"/>
      <c r="I10" s="109"/>
      <c r="J10" s="109"/>
      <c r="K10" s="109"/>
    </row>
    <row r="12" spans="1:11" ht="17.25" customHeight="1" x14ac:dyDescent="0.35">
      <c r="A12" s="130" t="s">
        <v>152</v>
      </c>
    </row>
    <row r="13" spans="1:11" ht="17.25" customHeight="1" x14ac:dyDescent="0.35">
      <c r="A13" s="131" t="s">
        <v>165</v>
      </c>
      <c r="B13" s="264" t="s">
        <v>154</v>
      </c>
      <c r="C13" s="265" t="s">
        <v>155</v>
      </c>
      <c r="D13" s="265" t="s">
        <v>156</v>
      </c>
      <c r="E13" s="265" t="s">
        <v>157</v>
      </c>
      <c r="F13" s="270" t="s">
        <v>161</v>
      </c>
      <c r="G13" s="111"/>
      <c r="H13" s="264" t="s">
        <v>158</v>
      </c>
      <c r="I13" s="265" t="s">
        <v>159</v>
      </c>
      <c r="J13" s="265" t="s">
        <v>160</v>
      </c>
      <c r="K13" s="278" t="s">
        <v>153</v>
      </c>
    </row>
    <row r="14" spans="1:11" x14ac:dyDescent="0.3">
      <c r="A14" s="310" t="s">
        <v>86</v>
      </c>
      <c r="B14" s="80"/>
      <c r="C14" s="81"/>
      <c r="D14" s="81"/>
      <c r="E14" s="81"/>
      <c r="F14" s="277"/>
      <c r="G14" s="280"/>
      <c r="H14" s="106"/>
      <c r="I14" s="107"/>
      <c r="J14" s="108"/>
      <c r="K14" s="83"/>
    </row>
    <row r="15" spans="1:11" ht="16.2" x14ac:dyDescent="0.3">
      <c r="A15" s="308" t="s">
        <v>198</v>
      </c>
      <c r="B15" s="34">
        <v>8.1780000000000008</v>
      </c>
      <c r="C15" s="37">
        <v>8.0739999999999998</v>
      </c>
      <c r="D15" s="37">
        <v>8.0309999999999988</v>
      </c>
      <c r="E15" s="37">
        <v>7.7780000000000005</v>
      </c>
      <c r="F15" s="41">
        <v>7.7780000000000005</v>
      </c>
      <c r="G15" s="4"/>
      <c r="H15" s="34">
        <v>7.3970000000000002</v>
      </c>
      <c r="I15" s="37">
        <v>7.1080000000000005</v>
      </c>
      <c r="J15" s="45">
        <f>J16+J17</f>
        <v>7.1660000000000004</v>
      </c>
      <c r="K15" s="41">
        <v>7.1660000000000004</v>
      </c>
    </row>
    <row r="16" spans="1:11" ht="16.2" x14ac:dyDescent="0.3">
      <c r="A16" s="297" t="s">
        <v>199</v>
      </c>
      <c r="B16" s="35">
        <v>6.258</v>
      </c>
      <c r="C16" s="38">
        <v>6.0759999999999996</v>
      </c>
      <c r="D16" s="38">
        <v>5.8879999999999999</v>
      </c>
      <c r="E16" s="38">
        <v>5.6859999999999999</v>
      </c>
      <c r="F16" s="42">
        <v>5.6859999999999999</v>
      </c>
      <c r="G16" s="4"/>
      <c r="H16" s="35">
        <v>5.5030000000000001</v>
      </c>
      <c r="I16" s="38">
        <v>5.3230000000000004</v>
      </c>
      <c r="J16" s="46">
        <f>I16+J19</f>
        <v>5.1710000000000003</v>
      </c>
      <c r="K16" s="42">
        <v>5.1710000000000003</v>
      </c>
    </row>
    <row r="17" spans="1:11" ht="16.2" x14ac:dyDescent="0.3">
      <c r="A17" s="308" t="s">
        <v>200</v>
      </c>
      <c r="B17" s="34">
        <v>1.92</v>
      </c>
      <c r="C17" s="37">
        <v>1.998</v>
      </c>
      <c r="D17" s="37">
        <v>2.1429999999999998</v>
      </c>
      <c r="E17" s="37">
        <v>2.0920000000000001</v>
      </c>
      <c r="F17" s="41">
        <v>2.0920000000000001</v>
      </c>
      <c r="G17" s="4"/>
      <c r="H17" s="34">
        <v>1.8939999999999999</v>
      </c>
      <c r="I17" s="37">
        <v>1.7849999999999999</v>
      </c>
      <c r="J17" s="45">
        <f>I17+J20+0.051</f>
        <v>1.9949999999999999</v>
      </c>
      <c r="K17" s="41">
        <v>1.9950000000000001</v>
      </c>
    </row>
    <row r="18" spans="1:11" x14ac:dyDescent="0.3">
      <c r="A18" s="297" t="s">
        <v>170</v>
      </c>
      <c r="B18" s="35">
        <v>-0.34799999999999998</v>
      </c>
      <c r="C18" s="38">
        <v>-0.104</v>
      </c>
      <c r="D18" s="38">
        <v>-4.300000000000001E-2</v>
      </c>
      <c r="E18" s="38">
        <v>-0.25299999999999834</v>
      </c>
      <c r="F18" s="42">
        <v>-0.74799999999999833</v>
      </c>
      <c r="G18" s="4"/>
      <c r="H18" s="35">
        <v>-0.38100000000000001</v>
      </c>
      <c r="I18" s="38">
        <v>-0.26100000000000001</v>
      </c>
      <c r="J18" s="46">
        <f>J19+J20</f>
        <v>7.0000000000000062E-3</v>
      </c>
      <c r="K18" s="42">
        <v>-0.63500000000000001</v>
      </c>
    </row>
    <row r="19" spans="1:11" x14ac:dyDescent="0.3">
      <c r="A19" s="298" t="s">
        <v>87</v>
      </c>
      <c r="B19" s="34">
        <v>-0.21299999999999999</v>
      </c>
      <c r="C19" s="37">
        <v>-0.182</v>
      </c>
      <c r="D19" s="37">
        <v>-0.188</v>
      </c>
      <c r="E19" s="37">
        <v>-0.20199999999999996</v>
      </c>
      <c r="F19" s="41">
        <v>-0.78499999999999992</v>
      </c>
      <c r="G19" s="4"/>
      <c r="H19" s="34">
        <v>-0.183</v>
      </c>
      <c r="I19" s="37">
        <v>-0.152</v>
      </c>
      <c r="J19" s="45">
        <v>-0.152</v>
      </c>
      <c r="K19" s="41">
        <v>-0.48699999999999999</v>
      </c>
    </row>
    <row r="20" spans="1:11" x14ac:dyDescent="0.3">
      <c r="A20" s="297" t="s">
        <v>176</v>
      </c>
      <c r="B20" s="35">
        <v>-0.13500000000000001</v>
      </c>
      <c r="C20" s="38">
        <v>7.8E-2</v>
      </c>
      <c r="D20" s="38">
        <v>0.14499999999999999</v>
      </c>
      <c r="E20" s="38">
        <v>-5.0999999999999712E-2</v>
      </c>
      <c r="F20" s="42">
        <v>3.7000000000000269E-2</v>
      </c>
      <c r="G20" s="4"/>
      <c r="H20" s="35">
        <v>-0.19800000000000001</v>
      </c>
      <c r="I20" s="38">
        <v>-0.109</v>
      </c>
      <c r="J20" s="46">
        <v>0.159</v>
      </c>
      <c r="K20" s="42">
        <v>-0.14799999999999999</v>
      </c>
    </row>
    <row r="21" spans="1:11" x14ac:dyDescent="0.3">
      <c r="A21" s="298" t="s">
        <v>88</v>
      </c>
      <c r="B21" s="31">
        <v>107.38</v>
      </c>
      <c r="C21" s="39">
        <v>108.42</v>
      </c>
      <c r="D21" s="39">
        <v>108.88</v>
      </c>
      <c r="E21" s="39">
        <v>111.03</v>
      </c>
      <c r="F21" s="43">
        <v>108.9</v>
      </c>
      <c r="G21" s="4"/>
      <c r="H21" s="31">
        <v>110.64</v>
      </c>
      <c r="I21" s="39">
        <v>111.74</v>
      </c>
      <c r="J21" s="47">
        <v>109.97</v>
      </c>
      <c r="K21" s="43">
        <v>110.79</v>
      </c>
    </row>
    <row r="22" spans="1:11" x14ac:dyDescent="0.3">
      <c r="A22" s="297" t="s">
        <v>89</v>
      </c>
      <c r="B22" s="35">
        <v>7.9000000000000001E-2</v>
      </c>
      <c r="C22" s="38">
        <v>7.5999999999999998E-2</v>
      </c>
      <c r="D22" s="38">
        <v>7.4999999999999997E-2</v>
      </c>
      <c r="E22" s="38">
        <v>5.1999999999999998E-2</v>
      </c>
      <c r="F22" s="42">
        <v>0.28199999999999997</v>
      </c>
      <c r="G22" s="4"/>
      <c r="H22" s="35">
        <v>4.5999999999999999E-2</v>
      </c>
      <c r="I22" s="38">
        <v>5.7000000000000002E-2</v>
      </c>
      <c r="J22" s="46">
        <v>5.7000000000000002E-2</v>
      </c>
      <c r="K22" s="42">
        <v>0.16</v>
      </c>
    </row>
    <row r="23" spans="1:11" x14ac:dyDescent="0.3">
      <c r="A23" s="298" t="s">
        <v>90</v>
      </c>
      <c r="B23" s="36">
        <v>1.5299999999999999E-2</v>
      </c>
      <c r="C23" s="40">
        <v>1.3899999999999999E-2</v>
      </c>
      <c r="D23" s="40">
        <v>1.47E-2</v>
      </c>
      <c r="E23" s="40">
        <v>1.46E-2</v>
      </c>
      <c r="F23" s="44">
        <v>1.46E-2</v>
      </c>
      <c r="G23" s="4"/>
      <c r="H23" s="36">
        <v>1.3599999999999999E-2</v>
      </c>
      <c r="I23" s="40">
        <v>1.29E-2</v>
      </c>
      <c r="J23" s="48">
        <v>1.3299999999999999E-2</v>
      </c>
      <c r="K23" s="44">
        <v>1.3299999999999999E-2</v>
      </c>
    </row>
    <row r="24" spans="1:11" x14ac:dyDescent="0.3">
      <c r="A24" s="297" t="s">
        <v>91</v>
      </c>
      <c r="B24" s="24">
        <v>1054</v>
      </c>
      <c r="C24" s="22">
        <v>938</v>
      </c>
      <c r="D24" s="22">
        <v>985</v>
      </c>
      <c r="E24" s="76">
        <v>1026</v>
      </c>
      <c r="F24" s="77">
        <v>999</v>
      </c>
      <c r="G24" s="4"/>
      <c r="H24" s="24">
        <v>1149</v>
      </c>
      <c r="I24" s="22">
        <v>1150</v>
      </c>
      <c r="J24" s="29">
        <v>1334</v>
      </c>
      <c r="K24" s="77">
        <v>1215</v>
      </c>
    </row>
    <row r="25" spans="1:11" ht="7.2" customHeight="1" x14ac:dyDescent="0.3">
      <c r="A25" s="298"/>
      <c r="B25" s="10"/>
      <c r="C25" s="7"/>
      <c r="D25" s="7"/>
      <c r="E25" s="7"/>
      <c r="F25" s="8"/>
      <c r="G25" s="4"/>
      <c r="H25" s="84"/>
      <c r="I25" s="99"/>
      <c r="J25" s="85"/>
      <c r="K25" s="8"/>
    </row>
    <row r="26" spans="1:11" x14ac:dyDescent="0.3">
      <c r="A26" s="311" t="s">
        <v>150</v>
      </c>
      <c r="B26" s="80"/>
      <c r="C26" s="81"/>
      <c r="D26" s="81"/>
      <c r="E26" s="81"/>
      <c r="F26" s="83"/>
      <c r="G26" s="280"/>
      <c r="H26" s="80"/>
      <c r="I26" s="81"/>
      <c r="J26" s="82"/>
      <c r="K26" s="83"/>
    </row>
    <row r="27" spans="1:11" x14ac:dyDescent="0.3">
      <c r="A27" s="312" t="s">
        <v>2</v>
      </c>
      <c r="B27" s="10"/>
      <c r="C27" s="7"/>
      <c r="D27" s="7"/>
      <c r="E27" s="7"/>
      <c r="F27" s="8"/>
      <c r="G27" s="4"/>
      <c r="H27" s="84"/>
      <c r="I27" s="99"/>
      <c r="J27" s="85"/>
      <c r="K27" s="8"/>
    </row>
    <row r="28" spans="1:11" x14ac:dyDescent="0.3">
      <c r="A28" s="307" t="s">
        <v>3</v>
      </c>
      <c r="B28" s="24">
        <v>2701179</v>
      </c>
      <c r="C28" s="22">
        <v>2658381</v>
      </c>
      <c r="D28" s="22">
        <v>2602176</v>
      </c>
      <c r="E28" s="22">
        <v>2651917</v>
      </c>
      <c r="F28" s="25">
        <v>10613653</v>
      </c>
      <c r="G28" s="4"/>
      <c r="H28" s="26">
        <v>2524352</v>
      </c>
      <c r="I28" s="22">
        <v>2446844</v>
      </c>
      <c r="J28" s="29">
        <v>2328705</v>
      </c>
      <c r="K28" s="25">
        <v>7299901</v>
      </c>
    </row>
    <row r="29" spans="1:11" ht="16.2" x14ac:dyDescent="0.45">
      <c r="A29" s="298" t="s">
        <v>4</v>
      </c>
      <c r="B29" s="68">
        <v>25399</v>
      </c>
      <c r="C29" s="62">
        <v>17903</v>
      </c>
      <c r="D29" s="62">
        <v>15855</v>
      </c>
      <c r="E29" s="62">
        <v>15394</v>
      </c>
      <c r="F29" s="69">
        <v>74551</v>
      </c>
      <c r="G29" s="4"/>
      <c r="H29" s="64">
        <v>14375</v>
      </c>
      <c r="I29" s="62">
        <v>15405</v>
      </c>
      <c r="J29" s="63">
        <v>12478</v>
      </c>
      <c r="K29" s="69">
        <v>42258</v>
      </c>
    </row>
    <row r="30" spans="1:11" x14ac:dyDescent="0.3">
      <c r="A30" s="309" t="s">
        <v>5</v>
      </c>
      <c r="B30" s="133">
        <v>2726578</v>
      </c>
      <c r="C30" s="71">
        <v>2676284</v>
      </c>
      <c r="D30" s="71">
        <v>2618031</v>
      </c>
      <c r="E30" s="71">
        <v>2667311</v>
      </c>
      <c r="F30" s="134">
        <v>10688204</v>
      </c>
      <c r="G30" s="160"/>
      <c r="H30" s="138">
        <v>2538727</v>
      </c>
      <c r="I30" s="71">
        <v>2462249</v>
      </c>
      <c r="J30" s="141">
        <v>2341183</v>
      </c>
      <c r="K30" s="134">
        <v>7342159</v>
      </c>
    </row>
    <row r="31" spans="1:11" x14ac:dyDescent="0.3">
      <c r="A31" s="312" t="s">
        <v>92</v>
      </c>
      <c r="B31" s="10"/>
      <c r="C31" s="7"/>
      <c r="D31" s="7"/>
      <c r="E31" s="7"/>
      <c r="F31" s="8"/>
      <c r="G31" s="4"/>
      <c r="H31" s="84"/>
      <c r="I31" s="7"/>
      <c r="J31" s="11"/>
      <c r="K31" s="8"/>
    </row>
    <row r="32" spans="1:11" x14ac:dyDescent="0.3">
      <c r="A32" s="297" t="s">
        <v>7</v>
      </c>
      <c r="B32" s="24">
        <v>1664445</v>
      </c>
      <c r="C32" s="22">
        <v>1638683</v>
      </c>
      <c r="D32" s="22">
        <v>1639005</v>
      </c>
      <c r="E32" s="22">
        <v>1604373</v>
      </c>
      <c r="F32" s="25">
        <v>6546506</v>
      </c>
      <c r="G32" s="4"/>
      <c r="H32" s="26">
        <v>1556636</v>
      </c>
      <c r="I32" s="22">
        <v>1548971</v>
      </c>
      <c r="J32" s="29">
        <v>1465094</v>
      </c>
      <c r="K32" s="25">
        <v>4570701</v>
      </c>
    </row>
    <row r="33" spans="1:11" x14ac:dyDescent="0.3">
      <c r="A33" s="313" t="s">
        <v>93</v>
      </c>
      <c r="B33" s="162">
        <v>0.61599999999999999</v>
      </c>
      <c r="C33" s="163">
        <v>0.61599999999999999</v>
      </c>
      <c r="D33" s="163">
        <v>0.63</v>
      </c>
      <c r="E33" s="163">
        <v>0.60499999999999998</v>
      </c>
      <c r="F33" s="165">
        <v>0.61699999999999999</v>
      </c>
      <c r="G33" s="166"/>
      <c r="H33" s="167">
        <v>0.61699999999999999</v>
      </c>
      <c r="I33" s="163">
        <v>0.63300000000000001</v>
      </c>
      <c r="J33" s="164">
        <v>0.629</v>
      </c>
      <c r="K33" s="165">
        <v>0.626</v>
      </c>
    </row>
    <row r="34" spans="1:11" x14ac:dyDescent="0.3">
      <c r="A34" s="297" t="s">
        <v>8</v>
      </c>
      <c r="B34" s="24">
        <v>16992</v>
      </c>
      <c r="C34" s="22">
        <v>17837</v>
      </c>
      <c r="D34" s="22">
        <v>19243</v>
      </c>
      <c r="E34" s="22">
        <v>26199</v>
      </c>
      <c r="F34" s="25">
        <v>80271</v>
      </c>
      <c r="G34" s="4"/>
      <c r="H34" s="26">
        <v>9672</v>
      </c>
      <c r="I34" s="22">
        <v>9446</v>
      </c>
      <c r="J34" s="29">
        <v>8478</v>
      </c>
      <c r="K34" s="25">
        <v>27596</v>
      </c>
    </row>
    <row r="35" spans="1:11" x14ac:dyDescent="0.3">
      <c r="A35" s="298" t="s">
        <v>9</v>
      </c>
      <c r="B35" s="19">
        <v>289631</v>
      </c>
      <c r="C35" s="20">
        <v>266763</v>
      </c>
      <c r="D35" s="20">
        <v>283780</v>
      </c>
      <c r="E35" s="20">
        <v>235968</v>
      </c>
      <c r="F35" s="21">
        <v>1076142</v>
      </c>
      <c r="G35" s="4"/>
      <c r="H35" s="23">
        <v>242546</v>
      </c>
      <c r="I35" s="20">
        <v>240455</v>
      </c>
      <c r="J35" s="27">
        <v>257174</v>
      </c>
      <c r="K35" s="21">
        <v>740175</v>
      </c>
    </row>
    <row r="36" spans="1:11" x14ac:dyDescent="0.3">
      <c r="A36" s="311" t="s">
        <v>94</v>
      </c>
      <c r="B36" s="168">
        <v>0.106</v>
      </c>
      <c r="C36" s="169">
        <v>0.1</v>
      </c>
      <c r="D36" s="169">
        <v>0.108</v>
      </c>
      <c r="E36" s="169">
        <v>8.7999999999999995E-2</v>
      </c>
      <c r="F36" s="171">
        <v>0.10100000000000001</v>
      </c>
      <c r="G36" s="166"/>
      <c r="H36" s="172">
        <v>9.6000000000000002E-2</v>
      </c>
      <c r="I36" s="169">
        <v>9.8000000000000004E-2</v>
      </c>
      <c r="J36" s="170">
        <v>0.11</v>
      </c>
      <c r="K36" s="171">
        <v>0.10100000000000001</v>
      </c>
    </row>
    <row r="37" spans="1:11" ht="16.2" x14ac:dyDescent="0.45">
      <c r="A37" s="298" t="s">
        <v>10</v>
      </c>
      <c r="B37" s="68">
        <v>85402</v>
      </c>
      <c r="C37" s="62">
        <v>85249</v>
      </c>
      <c r="D37" s="62">
        <v>87502</v>
      </c>
      <c r="E37" s="62">
        <v>79178</v>
      </c>
      <c r="F37" s="69">
        <v>337331</v>
      </c>
      <c r="G37" s="4"/>
      <c r="H37" s="64">
        <v>76443</v>
      </c>
      <c r="I37" s="62">
        <v>67825</v>
      </c>
      <c r="J37" s="63">
        <v>61049</v>
      </c>
      <c r="K37" s="69">
        <v>205317</v>
      </c>
    </row>
    <row r="38" spans="1:11" x14ac:dyDescent="0.3">
      <c r="A38" s="309" t="s">
        <v>11</v>
      </c>
      <c r="B38" s="133">
        <v>2056470</v>
      </c>
      <c r="C38" s="71">
        <v>2008532</v>
      </c>
      <c r="D38" s="71">
        <v>2029530</v>
      </c>
      <c r="E38" s="71">
        <v>1945718</v>
      </c>
      <c r="F38" s="134">
        <v>8040250</v>
      </c>
      <c r="G38" s="160"/>
      <c r="H38" s="138">
        <v>1885297</v>
      </c>
      <c r="I38" s="71">
        <v>1866697</v>
      </c>
      <c r="J38" s="141">
        <v>1791795</v>
      </c>
      <c r="K38" s="134">
        <v>5543789</v>
      </c>
    </row>
    <row r="39" spans="1:11" ht="16.2" x14ac:dyDescent="0.45">
      <c r="A39" s="298" t="s">
        <v>12</v>
      </c>
      <c r="B39" s="218">
        <v>670108</v>
      </c>
      <c r="C39" s="218">
        <v>667752</v>
      </c>
      <c r="D39" s="218">
        <v>588501</v>
      </c>
      <c r="E39" s="218">
        <v>721593</v>
      </c>
      <c r="F39" s="219">
        <v>2647954</v>
      </c>
      <c r="H39" s="220">
        <v>653430</v>
      </c>
      <c r="I39" s="218">
        <v>595552</v>
      </c>
      <c r="J39" s="218">
        <v>549388</v>
      </c>
      <c r="K39" s="219">
        <v>1798370</v>
      </c>
    </row>
    <row r="40" spans="1:11" ht="7.2" customHeight="1" x14ac:dyDescent="0.3">
      <c r="A40" s="299"/>
      <c r="B40" s="32"/>
      <c r="C40" s="32"/>
      <c r="D40" s="32"/>
      <c r="E40" s="32"/>
      <c r="F40" s="33"/>
      <c r="H40" s="26"/>
      <c r="I40" s="97"/>
      <c r="J40" s="97"/>
      <c r="K40" s="33"/>
    </row>
    <row r="41" spans="1:11" ht="16.2" x14ac:dyDescent="0.45">
      <c r="A41" s="292" t="s">
        <v>171</v>
      </c>
      <c r="B41" s="254">
        <v>57912</v>
      </c>
      <c r="C41" s="250">
        <v>54006</v>
      </c>
      <c r="D41" s="250">
        <v>53357</v>
      </c>
      <c r="E41" s="250">
        <v>53198</v>
      </c>
      <c r="F41" s="255">
        <v>218473</v>
      </c>
      <c r="G41" s="275"/>
      <c r="H41" s="253">
        <v>62388</v>
      </c>
      <c r="I41" s="251">
        <v>78580</v>
      </c>
      <c r="J41" s="256">
        <v>98553</v>
      </c>
      <c r="K41" s="252">
        <v>239521</v>
      </c>
    </row>
    <row r="42" spans="1:11" ht="7.2" customHeight="1" x14ac:dyDescent="0.3">
      <c r="A42" s="299"/>
      <c r="B42" s="32"/>
      <c r="C42" s="32"/>
      <c r="D42" s="32"/>
      <c r="E42" s="32"/>
      <c r="F42" s="33"/>
      <c r="H42" s="26"/>
      <c r="I42" s="97"/>
      <c r="J42" s="97"/>
      <c r="K42" s="33"/>
    </row>
    <row r="43" spans="1:11" ht="16.2" x14ac:dyDescent="0.45">
      <c r="A43" s="248" t="s">
        <v>190</v>
      </c>
      <c r="B43" s="206">
        <v>755510</v>
      </c>
      <c r="C43" s="207">
        <v>753001</v>
      </c>
      <c r="D43" s="207">
        <v>676003</v>
      </c>
      <c r="E43" s="207">
        <v>800771</v>
      </c>
      <c r="F43" s="241">
        <v>2985285</v>
      </c>
      <c r="H43" s="206">
        <v>729873</v>
      </c>
      <c r="I43" s="207">
        <v>663377</v>
      </c>
      <c r="J43" s="207">
        <v>610437</v>
      </c>
      <c r="K43" s="241">
        <v>2003687</v>
      </c>
    </row>
    <row r="44" spans="1:11" ht="7.2" customHeight="1" x14ac:dyDescent="0.3">
      <c r="B44" s="1"/>
      <c r="C44" s="1"/>
      <c r="D44" s="1"/>
      <c r="E44" s="1"/>
      <c r="F44" s="1"/>
      <c r="G44" s="4"/>
      <c r="K44" s="1"/>
    </row>
    <row r="45" spans="1:11" x14ac:dyDescent="0.3">
      <c r="B45" s="1"/>
      <c r="C45" s="1"/>
      <c r="D45" s="1"/>
      <c r="E45" s="60"/>
      <c r="F45" s="1"/>
      <c r="G45" s="4"/>
      <c r="K45" s="1"/>
    </row>
    <row r="46" spans="1:11" x14ac:dyDescent="0.3">
      <c r="B46" s="1"/>
      <c r="C46" s="1"/>
      <c r="D46" s="1"/>
      <c r="E46" s="1"/>
      <c r="F46" s="1"/>
      <c r="G46" s="4"/>
      <c r="K46" s="1"/>
    </row>
    <row r="47" spans="1:11" x14ac:dyDescent="0.3">
      <c r="B47" s="1"/>
      <c r="C47" s="1"/>
      <c r="D47" s="1"/>
      <c r="E47" s="1"/>
      <c r="F47" s="1"/>
      <c r="G47" s="4"/>
      <c r="K47" s="1"/>
    </row>
    <row r="48" spans="1:11" x14ac:dyDescent="0.3">
      <c r="B48" s="1"/>
      <c r="C48" s="1"/>
      <c r="D48" s="1"/>
      <c r="E48" s="1"/>
      <c r="F48" s="1"/>
      <c r="G48" s="4"/>
      <c r="K48" s="1"/>
    </row>
    <row r="49" spans="2:11" x14ac:dyDescent="0.3">
      <c r="B49" s="1"/>
      <c r="C49" s="1"/>
      <c r="D49" s="1"/>
      <c r="E49" s="1"/>
      <c r="F49" s="1"/>
      <c r="G49" s="4"/>
      <c r="K49" s="1"/>
    </row>
    <row r="50" spans="2:11" x14ac:dyDescent="0.3">
      <c r="B50" s="1"/>
      <c r="C50" s="1"/>
      <c r="D50" s="1"/>
      <c r="E50" s="1"/>
      <c r="F50" s="1"/>
      <c r="G50" s="4"/>
      <c r="K50" s="1"/>
    </row>
    <row r="51" spans="2:11" x14ac:dyDescent="0.3">
      <c r="B51" s="1"/>
      <c r="C51" s="1"/>
      <c r="D51" s="1"/>
      <c r="E51" s="1"/>
      <c r="F51" s="1"/>
      <c r="G51" s="4"/>
      <c r="K51" s="1"/>
    </row>
    <row r="52" spans="2:11" x14ac:dyDescent="0.3">
      <c r="B52" s="1"/>
      <c r="C52" s="1"/>
      <c r="D52" s="1"/>
      <c r="E52" s="1"/>
      <c r="F52" s="1"/>
      <c r="G52" s="4"/>
      <c r="K52" s="1"/>
    </row>
    <row r="53" spans="2:11" x14ac:dyDescent="0.3">
      <c r="B53" s="1"/>
      <c r="C53" s="1"/>
      <c r="D53" s="1"/>
      <c r="E53" s="1"/>
      <c r="F53" s="1"/>
      <c r="G53" s="4"/>
      <c r="K53" s="1"/>
    </row>
    <row r="54" spans="2:11" x14ac:dyDescent="0.3">
      <c r="B54" s="1"/>
      <c r="C54" s="1"/>
      <c r="D54" s="1"/>
      <c r="E54" s="1"/>
      <c r="F54" s="1"/>
      <c r="G54" s="4"/>
      <c r="K54" s="1"/>
    </row>
    <row r="55" spans="2:11" x14ac:dyDescent="0.3">
      <c r="B55" s="1"/>
      <c r="C55" s="1"/>
      <c r="D55" s="1"/>
      <c r="E55" s="1"/>
      <c r="F55" s="1"/>
      <c r="G55" s="4"/>
      <c r="K55" s="1"/>
    </row>
    <row r="56" spans="2:11" x14ac:dyDescent="0.3">
      <c r="B56" s="1"/>
      <c r="C56" s="1"/>
      <c r="D56" s="1"/>
      <c r="E56" s="1"/>
      <c r="F56" s="1"/>
      <c r="G56" s="4"/>
      <c r="K56" s="1"/>
    </row>
    <row r="57" spans="2:11" x14ac:dyDescent="0.3">
      <c r="B57" s="1"/>
      <c r="C57" s="1"/>
      <c r="D57" s="1"/>
      <c r="E57" s="1"/>
      <c r="F57" s="1"/>
      <c r="G57" s="4"/>
      <c r="K57" s="1"/>
    </row>
    <row r="58" spans="2:11" x14ac:dyDescent="0.3">
      <c r="B58" s="1"/>
      <c r="C58" s="1"/>
      <c r="D58" s="1"/>
      <c r="E58" s="1"/>
      <c r="F58" s="1"/>
      <c r="G58" s="4"/>
      <c r="K58" s="1"/>
    </row>
    <row r="59" spans="2:11" x14ac:dyDescent="0.3">
      <c r="B59" s="1"/>
      <c r="C59" s="1"/>
      <c r="D59" s="1"/>
      <c r="E59" s="1"/>
      <c r="F59" s="1"/>
      <c r="G59" s="4"/>
      <c r="K59" s="1"/>
    </row>
    <row r="60" spans="2:11" x14ac:dyDescent="0.3">
      <c r="B60" s="1"/>
      <c r="C60" s="1"/>
      <c r="D60" s="1"/>
      <c r="E60" s="1"/>
      <c r="F60" s="1"/>
      <c r="G60" s="4"/>
      <c r="K60" s="1"/>
    </row>
    <row r="61" spans="2:11" x14ac:dyDescent="0.3">
      <c r="B61" s="1"/>
      <c r="C61" s="1"/>
      <c r="D61" s="1"/>
      <c r="E61" s="1"/>
      <c r="F61" s="1"/>
      <c r="G61" s="4"/>
      <c r="K61" s="1"/>
    </row>
    <row r="62" spans="2:11" x14ac:dyDescent="0.3">
      <c r="B62" s="1"/>
      <c r="C62" s="1"/>
      <c r="D62" s="1"/>
      <c r="E62" s="1"/>
      <c r="F62" s="1"/>
      <c r="G62" s="4"/>
      <c r="K62" s="1"/>
    </row>
    <row r="63" spans="2:11" x14ac:dyDescent="0.3">
      <c r="B63" s="1"/>
      <c r="C63" s="1"/>
      <c r="D63" s="1"/>
      <c r="E63" s="1"/>
      <c r="F63" s="1"/>
      <c r="G63" s="4"/>
      <c r="K63" s="1"/>
    </row>
    <row r="64" spans="2:11" x14ac:dyDescent="0.3">
      <c r="B64" s="1"/>
      <c r="C64" s="1"/>
      <c r="D64" s="1"/>
      <c r="E64" s="1"/>
      <c r="F64" s="1"/>
      <c r="G64" s="4"/>
      <c r="K64" s="1"/>
    </row>
    <row r="65" spans="2:11" x14ac:dyDescent="0.3">
      <c r="B65" s="1"/>
      <c r="C65" s="1"/>
      <c r="D65" s="1"/>
      <c r="E65" s="1"/>
      <c r="F65" s="1"/>
      <c r="G65" s="4"/>
      <c r="K65" s="1"/>
    </row>
    <row r="66" spans="2:11" x14ac:dyDescent="0.3">
      <c r="B66" s="1"/>
      <c r="C66" s="1"/>
      <c r="D66" s="1"/>
      <c r="E66" s="1"/>
      <c r="F66" s="1"/>
      <c r="G66" s="4"/>
      <c r="K66" s="1"/>
    </row>
    <row r="67" spans="2:11" x14ac:dyDescent="0.3">
      <c r="B67" s="1"/>
      <c r="C67" s="1"/>
      <c r="D67" s="1"/>
      <c r="E67" s="1"/>
      <c r="F67" s="1"/>
      <c r="G67" s="4"/>
      <c r="K67" s="1"/>
    </row>
    <row r="68" spans="2:11" x14ac:dyDescent="0.3">
      <c r="B68" s="1"/>
      <c r="C68" s="1"/>
      <c r="D68" s="1"/>
      <c r="E68" s="1"/>
      <c r="F68" s="1"/>
      <c r="G68" s="4"/>
      <c r="K68" s="1"/>
    </row>
    <row r="69" spans="2:11" x14ac:dyDescent="0.3">
      <c r="B69" s="1"/>
      <c r="C69" s="1"/>
      <c r="D69" s="1"/>
      <c r="E69" s="1"/>
      <c r="F69" s="1"/>
      <c r="G69" s="4"/>
      <c r="K69" s="1"/>
    </row>
    <row r="70" spans="2:11" x14ac:dyDescent="0.3">
      <c r="B70" s="1"/>
      <c r="C70" s="1"/>
      <c r="D70" s="1"/>
      <c r="E70" s="1"/>
      <c r="F70" s="1"/>
      <c r="G70" s="4"/>
      <c r="K70" s="1"/>
    </row>
    <row r="71" spans="2:11" x14ac:dyDescent="0.3">
      <c r="B71" s="1"/>
      <c r="C71" s="1"/>
      <c r="D71" s="1"/>
      <c r="E71" s="1"/>
      <c r="F71" s="1"/>
      <c r="G71" s="4"/>
      <c r="K71" s="1"/>
    </row>
    <row r="72" spans="2:11" x14ac:dyDescent="0.3">
      <c r="B72" s="1"/>
      <c r="C72" s="1"/>
      <c r="D72" s="1"/>
      <c r="E72" s="1"/>
      <c r="F72" s="1"/>
      <c r="G72" s="4"/>
      <c r="K72" s="1"/>
    </row>
    <row r="73" spans="2:11" x14ac:dyDescent="0.3">
      <c r="B73" s="1"/>
      <c r="C73" s="1"/>
      <c r="D73" s="1"/>
      <c r="E73" s="1"/>
      <c r="F73" s="1"/>
      <c r="G73" s="4"/>
      <c r="K73" s="1"/>
    </row>
    <row r="74" spans="2:11" x14ac:dyDescent="0.3">
      <c r="B74" s="1"/>
      <c r="C74" s="1"/>
      <c r="D74" s="1"/>
      <c r="E74" s="1"/>
      <c r="F74" s="1"/>
      <c r="G74" s="4"/>
      <c r="K74" s="1"/>
    </row>
    <row r="75" spans="2:11" x14ac:dyDescent="0.3">
      <c r="B75" s="1"/>
      <c r="C75" s="1"/>
      <c r="D75" s="1"/>
      <c r="E75" s="1"/>
      <c r="F75" s="1"/>
      <c r="G75" s="4"/>
      <c r="K75" s="1"/>
    </row>
    <row r="76" spans="2:11" x14ac:dyDescent="0.3">
      <c r="B76" s="1"/>
      <c r="C76" s="1"/>
      <c r="D76" s="1"/>
      <c r="E76" s="1"/>
      <c r="F76" s="1"/>
      <c r="G76" s="4"/>
      <c r="K76" s="1"/>
    </row>
    <row r="77" spans="2:11" x14ac:dyDescent="0.3">
      <c r="B77" s="1"/>
      <c r="C77" s="1"/>
      <c r="D77" s="1"/>
      <c r="E77" s="1"/>
      <c r="F77" s="1"/>
      <c r="G77" s="4"/>
      <c r="K77" s="1"/>
    </row>
    <row r="78" spans="2:11" x14ac:dyDescent="0.3">
      <c r="B78" s="1"/>
      <c r="C78" s="1"/>
      <c r="D78" s="1"/>
      <c r="E78" s="1"/>
      <c r="F78" s="1"/>
      <c r="G78" s="4"/>
      <c r="K78" s="1"/>
    </row>
    <row r="79" spans="2:11" x14ac:dyDescent="0.3">
      <c r="B79" s="1"/>
      <c r="C79" s="1"/>
      <c r="D79" s="1"/>
      <c r="E79" s="1"/>
      <c r="F79" s="1"/>
      <c r="G79" s="4"/>
      <c r="K79" s="1"/>
    </row>
    <row r="80" spans="2:11" x14ac:dyDescent="0.3">
      <c r="B80" s="1"/>
      <c r="C80" s="1"/>
      <c r="D80" s="1"/>
      <c r="E80" s="1"/>
      <c r="F80" s="1"/>
      <c r="G80" s="4"/>
      <c r="K80" s="1"/>
    </row>
    <row r="81" spans="1:11" x14ac:dyDescent="0.3">
      <c r="B81" s="1"/>
      <c r="C81" s="1"/>
      <c r="D81" s="1"/>
      <c r="E81" s="1"/>
      <c r="F81" s="1"/>
      <c r="G81" s="4"/>
      <c r="K81" s="1"/>
    </row>
    <row r="82" spans="1:11" x14ac:dyDescent="0.3">
      <c r="B82" s="1"/>
      <c r="C82" s="1"/>
      <c r="D82" s="1"/>
      <c r="E82" s="1"/>
      <c r="F82" s="1"/>
      <c r="G82" s="4"/>
      <c r="K82" s="1"/>
    </row>
    <row r="83" spans="1:11" x14ac:dyDescent="0.3">
      <c r="A83" s="5"/>
      <c r="B83" s="5"/>
      <c r="C83" s="5"/>
      <c r="D83" s="5"/>
      <c r="E83" s="5"/>
      <c r="F83" s="5"/>
      <c r="G83" s="5"/>
      <c r="H83" s="5"/>
      <c r="I83" s="5"/>
      <c r="J83" s="5"/>
      <c r="K83" s="5"/>
    </row>
    <row r="95" spans="1:11" x14ac:dyDescent="0.3">
      <c r="B95" s="1"/>
      <c r="C95" s="1"/>
      <c r="D95" s="1"/>
      <c r="E95" s="1"/>
      <c r="F95" s="1"/>
      <c r="G95" s="4"/>
      <c r="K95" s="1"/>
    </row>
    <row r="96" spans="1:11" x14ac:dyDescent="0.3">
      <c r="B96" s="1"/>
      <c r="C96" s="1"/>
      <c r="D96" s="1"/>
      <c r="E96" s="1"/>
      <c r="F96" s="1"/>
      <c r="G96" s="4"/>
      <c r="K96" s="1"/>
    </row>
  </sheetData>
  <printOptions horizontalCentered="1"/>
  <pageMargins left="0.2" right="0.2" top="0.2" bottom="0.2" header="0" footer="0"/>
  <pageSetup scale="80" fitToHeight="0" orientation="landscape" r:id="rId1"/>
  <headerFooter scaleWithDoc="0">
    <oddFooter>&amp;C&amp;P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D96B4-BE64-451E-B029-64ABE9595F5B}">
  <sheetPr>
    <pageSetUpPr autoPageBreaks="0" fitToPage="1"/>
  </sheetPr>
  <dimension ref="A1:L93"/>
  <sheetViews>
    <sheetView showGridLines="0" zoomScale="115" zoomScaleNormal="115" zoomScaleSheetLayoutView="80" workbookViewId="0">
      <selection activeCell="A43" sqref="A43"/>
    </sheetView>
  </sheetViews>
  <sheetFormatPr defaultRowHeight="14.4" x14ac:dyDescent="0.3"/>
  <cols>
    <col min="1" max="1" width="60.6640625" customWidth="1"/>
    <col min="2" max="6" width="11.33203125" customWidth="1"/>
    <col min="7" max="7" width="1.6640625" customWidth="1"/>
    <col min="8" max="11" width="11.33203125" customWidth="1"/>
    <col min="12" max="12" width="11.109375" bestFit="1" customWidth="1"/>
  </cols>
  <sheetData>
    <row r="1" spans="1:11" x14ac:dyDescent="0.3">
      <c r="A1" s="109"/>
      <c r="B1" s="109"/>
      <c r="C1" s="109"/>
      <c r="D1" s="109"/>
      <c r="E1" s="109"/>
      <c r="F1" s="109"/>
      <c r="G1" s="109"/>
      <c r="H1" s="109"/>
      <c r="I1" s="109"/>
      <c r="J1" s="109"/>
      <c r="K1" s="109"/>
    </row>
    <row r="2" spans="1:11" x14ac:dyDescent="0.3">
      <c r="A2" s="109"/>
      <c r="B2" s="109"/>
      <c r="C2" s="109"/>
      <c r="D2" s="109"/>
      <c r="E2" s="109"/>
      <c r="F2" s="109"/>
      <c r="G2" s="109"/>
      <c r="H2" s="109"/>
      <c r="I2" s="109"/>
      <c r="J2" s="109"/>
      <c r="K2" s="109"/>
    </row>
    <row r="3" spans="1:11" x14ac:dyDescent="0.3">
      <c r="A3" s="109"/>
      <c r="B3" s="109"/>
      <c r="C3" s="109"/>
      <c r="D3" s="109"/>
      <c r="E3" s="109"/>
      <c r="F3" s="109"/>
      <c r="G3" s="109"/>
      <c r="H3" s="109"/>
      <c r="I3" s="109"/>
      <c r="J3" s="109"/>
      <c r="K3" s="109"/>
    </row>
    <row r="4" spans="1:11" x14ac:dyDescent="0.3">
      <c r="A4" s="109"/>
      <c r="B4" s="109"/>
      <c r="C4" s="109"/>
      <c r="D4" s="109"/>
      <c r="E4" s="109"/>
      <c r="F4" s="109"/>
      <c r="G4" s="109"/>
      <c r="H4" s="109"/>
      <c r="I4" s="109"/>
      <c r="J4" s="109"/>
      <c r="K4" s="109"/>
    </row>
    <row r="5" spans="1:11" x14ac:dyDescent="0.3">
      <c r="A5" s="109"/>
      <c r="B5" s="109"/>
      <c r="C5" s="109"/>
      <c r="D5" s="109"/>
      <c r="E5" s="109"/>
      <c r="F5" s="109"/>
      <c r="G5" s="109"/>
      <c r="H5" s="109"/>
      <c r="I5" s="109"/>
      <c r="J5" s="109"/>
      <c r="K5" s="109"/>
    </row>
    <row r="6" spans="1:11" x14ac:dyDescent="0.3">
      <c r="A6" s="109"/>
      <c r="B6" s="109"/>
      <c r="C6" s="109"/>
      <c r="D6" s="109"/>
      <c r="E6" s="109"/>
      <c r="F6" s="109"/>
      <c r="G6" s="109"/>
      <c r="H6" s="109"/>
      <c r="I6" s="109"/>
      <c r="J6" s="109"/>
      <c r="K6" s="109"/>
    </row>
    <row r="7" spans="1:11" x14ac:dyDescent="0.3">
      <c r="A7" s="109"/>
      <c r="B7" s="109"/>
      <c r="C7" s="109"/>
      <c r="D7" s="109"/>
      <c r="E7" s="109"/>
      <c r="F7" s="109"/>
      <c r="G7" s="109"/>
      <c r="H7" s="109"/>
      <c r="I7" s="109"/>
      <c r="J7" s="109"/>
      <c r="K7" s="109"/>
    </row>
    <row r="8" spans="1:11" x14ac:dyDescent="0.3">
      <c r="A8" s="109"/>
      <c r="B8" s="109"/>
      <c r="C8" s="109"/>
      <c r="D8" s="109"/>
      <c r="E8" s="109"/>
      <c r="F8" s="109"/>
      <c r="G8" s="109"/>
      <c r="H8" s="109"/>
      <c r="I8" s="109"/>
      <c r="J8" s="109"/>
      <c r="K8" s="109"/>
    </row>
    <row r="9" spans="1:11" x14ac:dyDescent="0.3">
      <c r="A9" s="109"/>
      <c r="B9" s="109"/>
      <c r="C9" s="109"/>
      <c r="D9" s="109"/>
      <c r="E9" s="109"/>
      <c r="F9" s="109"/>
      <c r="G9" s="109"/>
      <c r="H9" s="109"/>
      <c r="I9" s="109"/>
      <c r="J9" s="109"/>
      <c r="K9" s="109"/>
    </row>
    <row r="10" spans="1:11" x14ac:dyDescent="0.3">
      <c r="A10" s="109"/>
      <c r="B10" s="109"/>
      <c r="C10" s="109"/>
      <c r="D10" s="109"/>
      <c r="E10" s="109"/>
      <c r="F10" s="109"/>
      <c r="G10" s="109"/>
      <c r="H10" s="109"/>
      <c r="I10" s="109"/>
      <c r="J10" s="109"/>
      <c r="K10" s="109"/>
    </row>
    <row r="12" spans="1:11" ht="17.25" customHeight="1" x14ac:dyDescent="0.35">
      <c r="A12" s="130" t="s">
        <v>152</v>
      </c>
    </row>
    <row r="13" spans="1:11" ht="17.25" customHeight="1" x14ac:dyDescent="0.35">
      <c r="A13" s="131" t="s">
        <v>184</v>
      </c>
      <c r="B13" s="264" t="s">
        <v>154</v>
      </c>
      <c r="C13" s="265" t="s">
        <v>155</v>
      </c>
      <c r="D13" s="265" t="s">
        <v>156</v>
      </c>
      <c r="E13" s="265" t="s">
        <v>157</v>
      </c>
      <c r="F13" s="274" t="s">
        <v>161</v>
      </c>
      <c r="G13" s="111"/>
      <c r="H13" s="264" t="s">
        <v>158</v>
      </c>
      <c r="I13" s="265" t="s">
        <v>159</v>
      </c>
      <c r="J13" s="265" t="s">
        <v>160</v>
      </c>
      <c r="K13" s="278" t="s">
        <v>153</v>
      </c>
    </row>
    <row r="14" spans="1:11" x14ac:dyDescent="0.3">
      <c r="A14" s="282" t="s">
        <v>86</v>
      </c>
      <c r="B14" s="106"/>
      <c r="C14" s="107"/>
      <c r="D14" s="107"/>
      <c r="E14" s="108"/>
      <c r="F14" s="245"/>
      <c r="G14" s="280"/>
      <c r="H14" s="106"/>
      <c r="I14" s="107"/>
      <c r="J14" s="108"/>
      <c r="K14" s="245"/>
    </row>
    <row r="15" spans="1:11" x14ac:dyDescent="0.3">
      <c r="A15" s="283" t="s">
        <v>99</v>
      </c>
      <c r="B15" s="34">
        <v>0.97799999999999998</v>
      </c>
      <c r="C15" s="37">
        <v>0.95499999999999996</v>
      </c>
      <c r="D15" s="37">
        <v>0.91200000000000003</v>
      </c>
      <c r="E15" s="45">
        <v>0.88300000000000001</v>
      </c>
      <c r="F15" s="41">
        <v>0.88300000000000001</v>
      </c>
      <c r="G15" s="4"/>
      <c r="H15" s="49">
        <v>0.85299999999999998</v>
      </c>
      <c r="I15" s="37">
        <v>0.81899999999999995</v>
      </c>
      <c r="J15" s="45">
        <f>I15+J16</f>
        <v>0.78299999999999992</v>
      </c>
      <c r="K15" s="41">
        <f>F15+K16</f>
        <v>0.78300000000000003</v>
      </c>
    </row>
    <row r="16" spans="1:11" x14ac:dyDescent="0.3">
      <c r="A16" s="284" t="s">
        <v>100</v>
      </c>
      <c r="B16" s="35">
        <v>-2.5999999999999999E-2</v>
      </c>
      <c r="C16" s="38">
        <v>-2.3E-2</v>
      </c>
      <c r="D16" s="38">
        <v>-4.2999999999999997E-2</v>
      </c>
      <c r="E16" s="46">
        <v>-2.9000000000000026E-2</v>
      </c>
      <c r="F16" s="42">
        <v>-0.121</v>
      </c>
      <c r="G16" s="4"/>
      <c r="H16" s="50">
        <v>-0.03</v>
      </c>
      <c r="I16" s="38">
        <v>-3.4000000000000002E-2</v>
      </c>
      <c r="J16" s="46">
        <v>-3.5999999999999997E-2</v>
      </c>
      <c r="K16" s="42">
        <f>H16+I16+J16</f>
        <v>-0.1</v>
      </c>
    </row>
    <row r="17" spans="1:12" ht="7.2" customHeight="1" x14ac:dyDescent="0.3">
      <c r="A17" s="285"/>
      <c r="B17" s="10"/>
      <c r="C17" s="7"/>
      <c r="D17" s="7"/>
      <c r="E17" s="11"/>
      <c r="F17" s="8"/>
      <c r="G17" s="4"/>
      <c r="H17" s="84"/>
      <c r="I17" s="99"/>
      <c r="J17" s="85"/>
      <c r="K17" s="8"/>
    </row>
    <row r="18" spans="1:12" x14ac:dyDescent="0.3">
      <c r="A18" s="286" t="s">
        <v>150</v>
      </c>
      <c r="B18" s="80"/>
      <c r="C18" s="81"/>
      <c r="D18" s="81"/>
      <c r="E18" s="82"/>
      <c r="F18" s="83"/>
      <c r="G18" s="280"/>
      <c r="H18" s="80"/>
      <c r="I18" s="81"/>
      <c r="J18" s="82"/>
      <c r="K18" s="83"/>
    </row>
    <row r="19" spans="1:12" x14ac:dyDescent="0.3">
      <c r="A19" s="287" t="s">
        <v>2</v>
      </c>
      <c r="B19" s="10"/>
      <c r="C19" s="7"/>
      <c r="D19" s="7"/>
      <c r="E19" s="11"/>
      <c r="F19" s="8"/>
      <c r="G19" s="4"/>
      <c r="H19" s="84"/>
      <c r="I19" s="99"/>
      <c r="J19" s="85"/>
      <c r="K19" s="8"/>
    </row>
    <row r="20" spans="1:12" x14ac:dyDescent="0.3">
      <c r="A20" s="288" t="s">
        <v>3</v>
      </c>
      <c r="B20" s="24">
        <v>317120</v>
      </c>
      <c r="C20" s="22">
        <v>302527</v>
      </c>
      <c r="D20" s="22">
        <v>294703</v>
      </c>
      <c r="E20" s="29">
        <v>290588</v>
      </c>
      <c r="F20" s="25">
        <v>1204938</v>
      </c>
      <c r="G20" s="4"/>
      <c r="H20" s="26">
        <v>276944</v>
      </c>
      <c r="I20" s="22">
        <v>273441</v>
      </c>
      <c r="J20" s="29">
        <v>267460</v>
      </c>
      <c r="K20" s="25">
        <v>817845</v>
      </c>
      <c r="L20" s="55"/>
    </row>
    <row r="21" spans="1:12" ht="16.2" x14ac:dyDescent="0.45">
      <c r="A21" s="285" t="s">
        <v>4</v>
      </c>
      <c r="B21" s="68">
        <v>65466</v>
      </c>
      <c r="C21" s="62">
        <v>91484</v>
      </c>
      <c r="D21" s="62">
        <v>92006</v>
      </c>
      <c r="E21" s="63">
        <v>121894</v>
      </c>
      <c r="F21" s="69">
        <v>370850</v>
      </c>
      <c r="G21" s="4"/>
      <c r="H21" s="64">
        <v>93714</v>
      </c>
      <c r="I21" s="62">
        <v>66339</v>
      </c>
      <c r="J21" s="63">
        <v>78360</v>
      </c>
      <c r="K21" s="69">
        <v>238413</v>
      </c>
      <c r="L21" s="55"/>
    </row>
    <row r="22" spans="1:12" x14ac:dyDescent="0.3">
      <c r="A22" s="289" t="s">
        <v>5</v>
      </c>
      <c r="B22" s="24">
        <v>382586</v>
      </c>
      <c r="C22" s="22">
        <v>394011</v>
      </c>
      <c r="D22" s="22">
        <v>386709</v>
      </c>
      <c r="E22" s="29">
        <v>412482</v>
      </c>
      <c r="F22" s="25">
        <v>1575788</v>
      </c>
      <c r="G22" s="4"/>
      <c r="H22" s="26">
        <v>370658</v>
      </c>
      <c r="I22" s="22">
        <v>339780</v>
      </c>
      <c r="J22" s="29">
        <v>345820</v>
      </c>
      <c r="K22" s="25">
        <v>1056258</v>
      </c>
      <c r="L22" s="55"/>
    </row>
    <row r="23" spans="1:12" x14ac:dyDescent="0.3">
      <c r="A23" s="287" t="s">
        <v>92</v>
      </c>
      <c r="B23" s="10"/>
      <c r="C23" s="7"/>
      <c r="D23" s="7"/>
      <c r="E23" s="11"/>
      <c r="F23" s="8"/>
      <c r="G23" s="4"/>
      <c r="H23" s="84"/>
      <c r="I23" s="99"/>
      <c r="J23" s="85"/>
      <c r="K23" s="8"/>
    </row>
    <row r="24" spans="1:12" x14ac:dyDescent="0.3">
      <c r="A24" s="284" t="s">
        <v>7</v>
      </c>
      <c r="B24" s="24">
        <v>130180</v>
      </c>
      <c r="C24" s="22">
        <v>126250</v>
      </c>
      <c r="D24" s="22">
        <v>125970</v>
      </c>
      <c r="E24" s="29">
        <v>120340</v>
      </c>
      <c r="F24" s="25">
        <v>502740</v>
      </c>
      <c r="G24" s="4"/>
      <c r="H24" s="26">
        <v>113125</v>
      </c>
      <c r="I24" s="22">
        <v>115232</v>
      </c>
      <c r="J24" s="29">
        <v>115171</v>
      </c>
      <c r="K24" s="25">
        <v>343528</v>
      </c>
      <c r="L24" s="55"/>
    </row>
    <row r="25" spans="1:12" x14ac:dyDescent="0.3">
      <c r="A25" s="290" t="s">
        <v>93</v>
      </c>
      <c r="B25" s="162">
        <v>0.41099999999999998</v>
      </c>
      <c r="C25" s="163">
        <v>0.41699999999999998</v>
      </c>
      <c r="D25" s="163">
        <v>0.42699999999999999</v>
      </c>
      <c r="E25" s="164">
        <v>0.41399999999999998</v>
      </c>
      <c r="F25" s="165">
        <v>0.41699999999999998</v>
      </c>
      <c r="G25" s="166"/>
      <c r="H25" s="167">
        <v>0.40799999999999997</v>
      </c>
      <c r="I25" s="163">
        <v>0.42099999999999999</v>
      </c>
      <c r="J25" s="164">
        <v>0.43099999999999999</v>
      </c>
      <c r="K25" s="165">
        <v>0.42</v>
      </c>
    </row>
    <row r="26" spans="1:12" x14ac:dyDescent="0.3">
      <c r="A26" s="284" t="s">
        <v>8</v>
      </c>
      <c r="B26" s="24">
        <v>56634</v>
      </c>
      <c r="C26" s="22">
        <v>78409</v>
      </c>
      <c r="D26" s="22">
        <v>74397</v>
      </c>
      <c r="E26" s="29">
        <v>98972</v>
      </c>
      <c r="F26" s="25">
        <v>308412</v>
      </c>
      <c r="G26" s="4"/>
      <c r="H26" s="26">
        <v>81734</v>
      </c>
      <c r="I26" s="22">
        <v>63551</v>
      </c>
      <c r="J26" s="29">
        <v>67953</v>
      </c>
      <c r="K26" s="25">
        <v>213238</v>
      </c>
      <c r="L26" s="55"/>
    </row>
    <row r="27" spans="1:12" x14ac:dyDescent="0.3">
      <c r="A27" s="287" t="s">
        <v>126</v>
      </c>
      <c r="B27" s="162">
        <v>0.86499999999999999</v>
      </c>
      <c r="C27" s="163">
        <v>0.85699999999999998</v>
      </c>
      <c r="D27" s="163">
        <v>0.80900000000000005</v>
      </c>
      <c r="E27" s="164">
        <v>0.81200000000000006</v>
      </c>
      <c r="F27" s="165">
        <v>0.83199999999999996</v>
      </c>
      <c r="G27" s="166"/>
      <c r="H27" s="167">
        <v>0.872</v>
      </c>
      <c r="I27" s="163">
        <v>0.95799999999999996</v>
      </c>
      <c r="J27" s="164">
        <v>0.86699999999999999</v>
      </c>
      <c r="K27" s="165">
        <v>0.89400000000000002</v>
      </c>
    </row>
    <row r="28" spans="1:12" x14ac:dyDescent="0.3">
      <c r="A28" s="284" t="s">
        <v>9</v>
      </c>
      <c r="B28" s="24">
        <v>116485</v>
      </c>
      <c r="C28" s="22">
        <v>106960</v>
      </c>
      <c r="D28" s="22">
        <v>108816</v>
      </c>
      <c r="E28" s="29">
        <v>90480</v>
      </c>
      <c r="F28" s="25">
        <v>422741</v>
      </c>
      <c r="G28" s="4"/>
      <c r="H28" s="26">
        <v>90096</v>
      </c>
      <c r="I28" s="22">
        <v>93298</v>
      </c>
      <c r="J28" s="29">
        <v>88169</v>
      </c>
      <c r="K28" s="25">
        <v>271563</v>
      </c>
      <c r="L28" s="55"/>
    </row>
    <row r="29" spans="1:12" x14ac:dyDescent="0.3">
      <c r="A29" s="290" t="s">
        <v>94</v>
      </c>
      <c r="B29" s="162">
        <v>0.30399999999999999</v>
      </c>
      <c r="C29" s="163">
        <v>0.27100000000000002</v>
      </c>
      <c r="D29" s="163">
        <v>0.28100000000000003</v>
      </c>
      <c r="E29" s="164">
        <v>0.219</v>
      </c>
      <c r="F29" s="165">
        <v>0.26800000000000002</v>
      </c>
      <c r="G29" s="166"/>
      <c r="H29" s="167">
        <v>0.24299999999999999</v>
      </c>
      <c r="I29" s="163">
        <v>0.27500000000000002</v>
      </c>
      <c r="J29" s="164">
        <v>0.255</v>
      </c>
      <c r="K29" s="165">
        <v>0.25700000000000001</v>
      </c>
    </row>
    <row r="30" spans="1:12" x14ac:dyDescent="0.3">
      <c r="A30" s="284" t="s">
        <v>10</v>
      </c>
      <c r="B30" s="200">
        <v>118841</v>
      </c>
      <c r="C30" s="201">
        <v>116978</v>
      </c>
      <c r="D30" s="201">
        <v>113642</v>
      </c>
      <c r="E30" s="202">
        <v>110335</v>
      </c>
      <c r="F30" s="212">
        <v>459796</v>
      </c>
      <c r="G30" s="213"/>
      <c r="H30" s="215">
        <v>104898</v>
      </c>
      <c r="I30" s="201">
        <v>104437</v>
      </c>
      <c r="J30" s="202">
        <v>100730</v>
      </c>
      <c r="K30" s="212">
        <v>310065</v>
      </c>
      <c r="L30" s="55"/>
    </row>
    <row r="31" spans="1:12" ht="16.2" x14ac:dyDescent="0.45">
      <c r="A31" s="285" t="s">
        <v>172</v>
      </c>
      <c r="B31" s="68">
        <v>0</v>
      </c>
      <c r="C31" s="62">
        <v>0</v>
      </c>
      <c r="D31" s="62">
        <v>0</v>
      </c>
      <c r="E31" s="63">
        <v>0</v>
      </c>
      <c r="F31" s="69">
        <v>0</v>
      </c>
      <c r="G31" s="4"/>
      <c r="H31" s="64">
        <v>0</v>
      </c>
      <c r="I31" s="62">
        <v>0</v>
      </c>
      <c r="J31" s="63">
        <v>282124</v>
      </c>
      <c r="K31" s="69">
        <v>282124</v>
      </c>
      <c r="L31" s="55"/>
    </row>
    <row r="32" spans="1:12" x14ac:dyDescent="0.3">
      <c r="A32" s="289" t="s">
        <v>11</v>
      </c>
      <c r="B32" s="133">
        <v>422140</v>
      </c>
      <c r="C32" s="71">
        <v>428597</v>
      </c>
      <c r="D32" s="71">
        <v>422825</v>
      </c>
      <c r="E32" s="141">
        <v>420127</v>
      </c>
      <c r="F32" s="134">
        <v>1693689</v>
      </c>
      <c r="G32" s="160"/>
      <c r="H32" s="135">
        <v>389853</v>
      </c>
      <c r="I32" s="71">
        <v>376518</v>
      </c>
      <c r="J32" s="141">
        <v>654147</v>
      </c>
      <c r="K32" s="134">
        <v>1420518</v>
      </c>
      <c r="L32" s="55"/>
    </row>
    <row r="33" spans="1:12" ht="16.2" x14ac:dyDescent="0.45">
      <c r="A33" s="285" t="s">
        <v>12</v>
      </c>
      <c r="B33" s="220">
        <v>-39554</v>
      </c>
      <c r="C33" s="218">
        <v>-34586</v>
      </c>
      <c r="D33" s="218">
        <v>-36116</v>
      </c>
      <c r="E33" s="243">
        <v>-7645</v>
      </c>
      <c r="F33" s="219">
        <v>-117901</v>
      </c>
      <c r="H33" s="220">
        <v>-19195</v>
      </c>
      <c r="I33" s="218">
        <v>-36738</v>
      </c>
      <c r="J33" s="243">
        <v>-308327</v>
      </c>
      <c r="K33" s="219">
        <v>-364260</v>
      </c>
      <c r="L33" s="55"/>
    </row>
    <row r="34" spans="1:12" ht="7.2" customHeight="1" x14ac:dyDescent="0.3">
      <c r="A34" s="291"/>
      <c r="B34" s="30"/>
      <c r="C34" s="32"/>
      <c r="D34" s="32"/>
      <c r="E34" s="257"/>
      <c r="F34" s="33"/>
      <c r="H34" s="26"/>
      <c r="I34" s="97"/>
      <c r="J34" s="54"/>
      <c r="K34" s="33"/>
    </row>
    <row r="35" spans="1:12" ht="16.2" x14ac:dyDescent="0.45">
      <c r="A35" s="292" t="s">
        <v>171</v>
      </c>
      <c r="B35" s="254">
        <v>70611</v>
      </c>
      <c r="C35" s="250">
        <v>56559</v>
      </c>
      <c r="D35" s="250">
        <v>44913</v>
      </c>
      <c r="E35" s="252">
        <v>40498</v>
      </c>
      <c r="F35" s="255">
        <v>212581</v>
      </c>
      <c r="G35" s="275"/>
      <c r="H35" s="253">
        <v>32103</v>
      </c>
      <c r="I35" s="251">
        <v>43118</v>
      </c>
      <c r="J35" s="256">
        <v>45334</v>
      </c>
      <c r="K35" s="255">
        <v>120555</v>
      </c>
      <c r="L35" s="55"/>
    </row>
    <row r="36" spans="1:12" ht="7.2" customHeight="1" x14ac:dyDescent="0.3">
      <c r="A36" s="291"/>
      <c r="B36" s="30"/>
      <c r="C36" s="32"/>
      <c r="D36" s="32"/>
      <c r="E36" s="257"/>
      <c r="F36" s="33"/>
      <c r="H36" s="26"/>
      <c r="I36" s="97"/>
      <c r="J36" s="54"/>
      <c r="K36" s="33"/>
    </row>
    <row r="37" spans="1:12" ht="16.2" x14ac:dyDescent="0.45">
      <c r="A37" s="287" t="s">
        <v>190</v>
      </c>
      <c r="B37" s="142">
        <v>79287</v>
      </c>
      <c r="C37" s="143">
        <v>82392</v>
      </c>
      <c r="D37" s="143">
        <v>77526</v>
      </c>
      <c r="E37" s="144">
        <v>102690</v>
      </c>
      <c r="F37" s="187">
        <v>341895</v>
      </c>
      <c r="G37" s="275"/>
      <c r="H37" s="145">
        <v>85703</v>
      </c>
      <c r="I37" s="146">
        <v>67699</v>
      </c>
      <c r="J37" s="147">
        <v>-207597</v>
      </c>
      <c r="K37" s="187">
        <v>-54195</v>
      </c>
    </row>
    <row r="38" spans="1:12" ht="16.2" x14ac:dyDescent="0.45">
      <c r="A38" s="284" t="s">
        <v>172</v>
      </c>
      <c r="B38" s="72">
        <v>0</v>
      </c>
      <c r="C38" s="65">
        <v>0</v>
      </c>
      <c r="D38" s="65">
        <v>0</v>
      </c>
      <c r="E38" s="65">
        <v>0</v>
      </c>
      <c r="F38" s="72">
        <v>0</v>
      </c>
      <c r="G38" s="72"/>
      <c r="H38" s="72">
        <v>0</v>
      </c>
      <c r="I38" s="65">
        <v>0</v>
      </c>
      <c r="J38" s="65">
        <v>282124</v>
      </c>
      <c r="K38" s="78">
        <v>282124</v>
      </c>
    </row>
    <row r="39" spans="1:12" ht="16.2" x14ac:dyDescent="0.45">
      <c r="A39" s="293" t="s">
        <v>197</v>
      </c>
      <c r="B39" s="206">
        <v>79287</v>
      </c>
      <c r="C39" s="207">
        <v>82392</v>
      </c>
      <c r="D39" s="207">
        <v>77526</v>
      </c>
      <c r="E39" s="208">
        <v>102690</v>
      </c>
      <c r="F39" s="241">
        <v>341895</v>
      </c>
      <c r="G39" s="275"/>
      <c r="H39" s="209">
        <v>85703</v>
      </c>
      <c r="I39" s="210">
        <v>67699</v>
      </c>
      <c r="J39" s="211">
        <v>74527</v>
      </c>
      <c r="K39" s="241">
        <v>227929</v>
      </c>
    </row>
    <row r="40" spans="1:12" ht="7.2" customHeight="1" x14ac:dyDescent="0.3">
      <c r="B40" s="1"/>
      <c r="C40" s="1"/>
      <c r="D40" s="1"/>
      <c r="E40" s="1"/>
      <c r="F40" s="1"/>
      <c r="G40" s="4"/>
      <c r="K40" s="1"/>
    </row>
    <row r="41" spans="1:12" x14ac:dyDescent="0.3">
      <c r="B41" s="1"/>
      <c r="C41" s="1"/>
      <c r="D41" s="1"/>
      <c r="E41" s="1"/>
      <c r="F41" s="1"/>
      <c r="G41" s="4"/>
      <c r="K41" s="1"/>
    </row>
    <row r="42" spans="1:12" x14ac:dyDescent="0.3">
      <c r="B42" s="1"/>
      <c r="C42" s="1"/>
      <c r="D42" s="1"/>
      <c r="E42" s="1"/>
      <c r="F42" s="1"/>
      <c r="G42" s="4"/>
      <c r="K42" s="1"/>
    </row>
    <row r="43" spans="1:12" x14ac:dyDescent="0.3">
      <c r="B43" s="1"/>
      <c r="C43" s="1"/>
      <c r="D43" s="1"/>
      <c r="E43" s="1"/>
      <c r="F43" s="1"/>
      <c r="G43" s="4"/>
      <c r="K43" s="1"/>
    </row>
    <row r="44" spans="1:12" x14ac:dyDescent="0.3">
      <c r="B44" s="1"/>
      <c r="C44" s="1"/>
      <c r="D44" s="1"/>
      <c r="E44" s="1"/>
      <c r="F44" s="1"/>
      <c r="G44" s="4"/>
      <c r="K44" s="1"/>
    </row>
    <row r="45" spans="1:12" x14ac:dyDescent="0.3">
      <c r="B45" s="1"/>
      <c r="C45" s="1"/>
      <c r="D45" s="1"/>
      <c r="E45" s="1"/>
      <c r="F45" s="1"/>
      <c r="G45" s="4"/>
      <c r="K45" s="1"/>
    </row>
    <row r="46" spans="1:12" x14ac:dyDescent="0.3">
      <c r="B46" s="1"/>
      <c r="C46" s="1"/>
      <c r="D46" s="1"/>
      <c r="E46" s="1"/>
      <c r="F46" s="1"/>
      <c r="G46" s="4"/>
      <c r="K46" s="1"/>
    </row>
    <row r="47" spans="1:12" x14ac:dyDescent="0.3">
      <c r="B47" s="1"/>
      <c r="C47" s="1"/>
      <c r="D47" s="1"/>
      <c r="E47" s="1"/>
      <c r="F47" s="1"/>
      <c r="G47" s="4"/>
      <c r="K47" s="1"/>
    </row>
    <row r="48" spans="1:12" x14ac:dyDescent="0.3">
      <c r="B48" s="1"/>
      <c r="C48" s="1"/>
      <c r="D48" s="1"/>
      <c r="E48" s="1"/>
      <c r="F48" s="1"/>
      <c r="G48" s="4"/>
      <c r="K48" s="1"/>
    </row>
    <row r="49" spans="2:11" x14ac:dyDescent="0.3">
      <c r="B49" s="1"/>
      <c r="C49" s="1"/>
      <c r="D49" s="1"/>
      <c r="E49" s="1"/>
      <c r="F49" s="1"/>
      <c r="G49" s="4"/>
      <c r="K49" s="1"/>
    </row>
    <row r="50" spans="2:11" x14ac:dyDescent="0.3">
      <c r="B50" s="1"/>
      <c r="C50" s="1"/>
      <c r="D50" s="1"/>
      <c r="E50" s="1"/>
      <c r="F50" s="1"/>
      <c r="G50" s="4"/>
      <c r="K50" s="1"/>
    </row>
    <row r="51" spans="2:11" x14ac:dyDescent="0.3">
      <c r="B51" s="1"/>
      <c r="C51" s="1"/>
      <c r="D51" s="1"/>
      <c r="E51" s="1"/>
      <c r="F51" s="1"/>
      <c r="G51" s="4"/>
      <c r="K51" s="1"/>
    </row>
    <row r="52" spans="2:11" x14ac:dyDescent="0.3">
      <c r="B52" s="1"/>
      <c r="C52" s="1"/>
      <c r="D52" s="1"/>
      <c r="E52" s="1"/>
      <c r="F52" s="1"/>
      <c r="G52" s="4"/>
      <c r="K52" s="1"/>
    </row>
    <row r="53" spans="2:11" x14ac:dyDescent="0.3">
      <c r="B53" s="1"/>
      <c r="C53" s="1"/>
      <c r="D53" s="1"/>
      <c r="E53" s="1"/>
      <c r="F53" s="1"/>
      <c r="G53" s="4"/>
      <c r="K53" s="1"/>
    </row>
    <row r="54" spans="2:11" x14ac:dyDescent="0.3">
      <c r="B54" s="1"/>
      <c r="C54" s="1"/>
      <c r="D54" s="1"/>
      <c r="E54" s="1"/>
      <c r="F54" s="1"/>
      <c r="G54" s="4"/>
      <c r="K54" s="1"/>
    </row>
    <row r="55" spans="2:11" x14ac:dyDescent="0.3">
      <c r="B55" s="1"/>
      <c r="C55" s="1"/>
      <c r="D55" s="1"/>
      <c r="E55" s="1"/>
      <c r="F55" s="1"/>
      <c r="G55" s="4"/>
      <c r="K55" s="1"/>
    </row>
    <row r="56" spans="2:11" x14ac:dyDescent="0.3">
      <c r="B56" s="1"/>
      <c r="C56" s="1"/>
      <c r="D56" s="1"/>
      <c r="E56" s="1"/>
      <c r="F56" s="1"/>
      <c r="G56" s="4"/>
      <c r="K56" s="1"/>
    </row>
    <row r="57" spans="2:11" x14ac:dyDescent="0.3">
      <c r="B57" s="1"/>
      <c r="C57" s="1"/>
      <c r="D57" s="1"/>
      <c r="E57" s="1"/>
      <c r="F57" s="1"/>
      <c r="G57" s="4"/>
      <c r="K57" s="1"/>
    </row>
    <row r="58" spans="2:11" x14ac:dyDescent="0.3">
      <c r="B58" s="1"/>
      <c r="C58" s="1"/>
      <c r="D58" s="1"/>
      <c r="E58" s="1"/>
      <c r="F58" s="1"/>
      <c r="G58" s="4"/>
      <c r="K58" s="1"/>
    </row>
    <row r="59" spans="2:11" x14ac:dyDescent="0.3">
      <c r="B59" s="1"/>
      <c r="C59" s="1"/>
      <c r="D59" s="1"/>
      <c r="E59" s="1"/>
      <c r="F59" s="1"/>
      <c r="G59" s="4"/>
      <c r="K59" s="1"/>
    </row>
    <row r="60" spans="2:11" x14ac:dyDescent="0.3">
      <c r="B60" s="1"/>
      <c r="C60" s="1"/>
      <c r="D60" s="1"/>
      <c r="E60" s="1"/>
      <c r="F60" s="1"/>
      <c r="G60" s="4"/>
      <c r="K60" s="1"/>
    </row>
    <row r="61" spans="2:11" x14ac:dyDescent="0.3">
      <c r="B61" s="1"/>
      <c r="C61" s="1"/>
      <c r="D61" s="1"/>
      <c r="E61" s="1"/>
      <c r="F61" s="1"/>
      <c r="G61" s="4"/>
      <c r="K61" s="1"/>
    </row>
    <row r="62" spans="2:11" x14ac:dyDescent="0.3">
      <c r="B62" s="1"/>
      <c r="C62" s="1"/>
      <c r="D62" s="1"/>
      <c r="E62" s="1"/>
      <c r="F62" s="1"/>
      <c r="G62" s="4"/>
      <c r="K62" s="1"/>
    </row>
    <row r="63" spans="2:11" x14ac:dyDescent="0.3">
      <c r="B63" s="1"/>
      <c r="C63" s="1"/>
      <c r="D63" s="1"/>
      <c r="E63" s="1"/>
      <c r="F63" s="1"/>
      <c r="G63" s="4"/>
      <c r="K63" s="1"/>
    </row>
    <row r="64" spans="2:11" x14ac:dyDescent="0.3">
      <c r="B64" s="1"/>
      <c r="C64" s="1"/>
      <c r="D64" s="1"/>
      <c r="E64" s="1"/>
      <c r="F64" s="1"/>
      <c r="G64" s="4"/>
      <c r="K64" s="1"/>
    </row>
    <row r="65" spans="1:11" x14ac:dyDescent="0.3">
      <c r="B65" s="1"/>
      <c r="C65" s="1"/>
      <c r="D65" s="1"/>
      <c r="E65" s="1"/>
      <c r="F65" s="1"/>
      <c r="G65" s="4"/>
      <c r="K65" s="1"/>
    </row>
    <row r="66" spans="1:11" x14ac:dyDescent="0.3">
      <c r="B66" s="1"/>
      <c r="C66" s="1"/>
      <c r="D66" s="1"/>
      <c r="E66" s="1"/>
      <c r="F66" s="1"/>
      <c r="G66" s="4"/>
      <c r="K66" s="1"/>
    </row>
    <row r="67" spans="1:11" x14ac:dyDescent="0.3">
      <c r="B67" s="1"/>
      <c r="C67" s="1"/>
      <c r="D67" s="1"/>
      <c r="E67" s="1"/>
      <c r="F67" s="1"/>
      <c r="G67" s="4"/>
      <c r="K67" s="1"/>
    </row>
    <row r="68" spans="1:11" x14ac:dyDescent="0.3">
      <c r="B68" s="1"/>
      <c r="C68" s="1"/>
      <c r="D68" s="1"/>
      <c r="E68" s="1"/>
      <c r="F68" s="1"/>
      <c r="G68" s="4"/>
      <c r="K68" s="1"/>
    </row>
    <row r="69" spans="1:11" x14ac:dyDescent="0.3">
      <c r="B69" s="1"/>
      <c r="C69" s="1"/>
      <c r="D69" s="1"/>
      <c r="E69" s="1"/>
      <c r="F69" s="1"/>
      <c r="G69" s="4"/>
      <c r="K69" s="1"/>
    </row>
    <row r="70" spans="1:11" x14ac:dyDescent="0.3">
      <c r="B70" s="1"/>
      <c r="C70" s="1"/>
      <c r="D70" s="1"/>
      <c r="E70" s="1"/>
      <c r="F70" s="1"/>
      <c r="G70" s="4"/>
      <c r="K70" s="1"/>
    </row>
    <row r="71" spans="1:11" x14ac:dyDescent="0.3">
      <c r="B71" s="1"/>
      <c r="C71" s="1"/>
      <c r="D71" s="1"/>
      <c r="E71" s="1"/>
      <c r="F71" s="1"/>
      <c r="G71" s="4"/>
      <c r="K71" s="1"/>
    </row>
    <row r="72" spans="1:11" x14ac:dyDescent="0.3">
      <c r="B72" s="1"/>
      <c r="C72" s="1"/>
      <c r="D72" s="1"/>
      <c r="E72" s="1"/>
      <c r="F72" s="1"/>
      <c r="G72" s="4"/>
      <c r="K72" s="1"/>
    </row>
    <row r="73" spans="1:11" x14ac:dyDescent="0.3">
      <c r="B73" s="1"/>
      <c r="C73" s="1"/>
      <c r="D73" s="1"/>
      <c r="E73" s="1"/>
      <c r="F73" s="1"/>
      <c r="G73" s="4"/>
      <c r="K73" s="1"/>
    </row>
    <row r="74" spans="1:11" x14ac:dyDescent="0.3">
      <c r="B74" s="1"/>
      <c r="C74" s="1"/>
      <c r="D74" s="1"/>
      <c r="E74" s="1"/>
      <c r="F74" s="1"/>
      <c r="G74" s="4"/>
      <c r="K74" s="1"/>
    </row>
    <row r="75" spans="1:11" x14ac:dyDescent="0.3">
      <c r="B75" s="1"/>
      <c r="C75" s="1"/>
      <c r="D75" s="1"/>
      <c r="E75" s="1"/>
      <c r="F75" s="1"/>
      <c r="G75" s="4"/>
      <c r="K75" s="1"/>
    </row>
    <row r="76" spans="1:11" x14ac:dyDescent="0.3">
      <c r="B76" s="1"/>
      <c r="C76" s="1"/>
      <c r="D76" s="1"/>
      <c r="E76" s="1"/>
      <c r="F76" s="1"/>
      <c r="G76" s="4"/>
      <c r="K76" s="1"/>
    </row>
    <row r="77" spans="1:11" x14ac:dyDescent="0.3">
      <c r="B77" s="1"/>
      <c r="C77" s="1"/>
      <c r="D77" s="1"/>
      <c r="E77" s="1"/>
      <c r="F77" s="1"/>
      <c r="G77" s="4"/>
      <c r="K77" s="1"/>
    </row>
    <row r="78" spans="1:11" x14ac:dyDescent="0.3">
      <c r="B78" s="1"/>
      <c r="C78" s="1"/>
      <c r="D78" s="1"/>
      <c r="E78" s="1"/>
      <c r="F78" s="1"/>
      <c r="G78" s="4"/>
      <c r="K78" s="1"/>
    </row>
    <row r="79" spans="1:11" x14ac:dyDescent="0.3">
      <c r="B79" s="1"/>
      <c r="C79" s="1"/>
      <c r="D79" s="1"/>
      <c r="E79" s="1"/>
      <c r="F79" s="1"/>
      <c r="G79" s="4"/>
      <c r="K79" s="1"/>
    </row>
    <row r="80" spans="1:11" x14ac:dyDescent="0.3">
      <c r="A80" s="5"/>
      <c r="B80" s="5"/>
      <c r="C80" s="5"/>
      <c r="D80" s="5"/>
      <c r="E80" s="5"/>
      <c r="F80" s="5"/>
      <c r="G80" s="5"/>
      <c r="H80" s="5"/>
      <c r="I80" s="5"/>
      <c r="J80" s="5"/>
      <c r="K80" s="5"/>
    </row>
    <row r="92" spans="2:11" x14ac:dyDescent="0.3">
      <c r="B92" s="1"/>
      <c r="C92" s="1"/>
      <c r="D92" s="1"/>
      <c r="E92" s="1"/>
      <c r="F92" s="1"/>
      <c r="G92" s="4"/>
      <c r="K92" s="1"/>
    </row>
    <row r="93" spans="2:11" x14ac:dyDescent="0.3">
      <c r="B93" s="1"/>
      <c r="C93" s="1"/>
      <c r="D93" s="1"/>
      <c r="E93" s="1"/>
      <c r="F93" s="1"/>
      <c r="G93" s="4"/>
      <c r="K93" s="1"/>
    </row>
  </sheetData>
  <printOptions horizontalCentered="1"/>
  <pageMargins left="0.2" right="0.2" top="0.2" bottom="0.2" header="0" footer="0"/>
  <pageSetup scale="82" fitToHeight="0" orientation="landscape" r:id="rId1"/>
  <headerFooter scaleWithDoc="0">
    <oddFooter>&amp;C&amp;P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9DD7D-184A-4F45-847C-FC4389828198}">
  <sheetPr>
    <pageSetUpPr autoPageBreaks="0" fitToPage="1"/>
  </sheetPr>
  <dimension ref="A1:J89"/>
  <sheetViews>
    <sheetView showGridLines="0" topLeftCell="A24" zoomScale="115" zoomScaleNormal="115" zoomScaleSheetLayoutView="80" workbookViewId="0">
      <selection activeCell="A43" sqref="A43"/>
    </sheetView>
  </sheetViews>
  <sheetFormatPr defaultRowHeight="14.4" x14ac:dyDescent="0.3"/>
  <cols>
    <col min="1" max="1" width="54.109375" customWidth="1"/>
    <col min="2" max="2" width="16.5546875" bestFit="1" customWidth="1"/>
    <col min="3" max="6" width="12.6640625" customWidth="1"/>
    <col min="7" max="7" width="1.6640625" customWidth="1"/>
    <col min="8" max="10" width="12.6640625" customWidth="1"/>
  </cols>
  <sheetData>
    <row r="1" spans="1:10" x14ac:dyDescent="0.3">
      <c r="A1" s="109"/>
      <c r="B1" s="109"/>
      <c r="C1" s="109"/>
      <c r="D1" s="109"/>
      <c r="E1" s="109"/>
      <c r="F1" s="109"/>
      <c r="G1" s="109"/>
      <c r="H1" s="109"/>
      <c r="I1" s="109"/>
      <c r="J1" s="109"/>
    </row>
    <row r="2" spans="1:10" x14ac:dyDescent="0.3">
      <c r="A2" s="109"/>
      <c r="B2" s="109"/>
      <c r="C2" s="109"/>
      <c r="D2" s="109"/>
      <c r="E2" s="109"/>
      <c r="F2" s="109"/>
      <c r="G2" s="109"/>
      <c r="H2" s="109"/>
      <c r="I2" s="109"/>
      <c r="J2" s="109"/>
    </row>
    <row r="3" spans="1:10" x14ac:dyDescent="0.3">
      <c r="A3" s="109"/>
      <c r="B3" s="109"/>
      <c r="C3" s="109"/>
      <c r="D3" s="109"/>
      <c r="E3" s="109"/>
      <c r="F3" s="109"/>
      <c r="G3" s="109"/>
      <c r="H3" s="109"/>
      <c r="I3" s="109"/>
      <c r="J3" s="109"/>
    </row>
    <row r="4" spans="1:10" x14ac:dyDescent="0.3">
      <c r="A4" s="109"/>
      <c r="B4" s="109"/>
      <c r="C4" s="109"/>
      <c r="D4" s="109"/>
      <c r="E4" s="109"/>
      <c r="F4" s="109"/>
      <c r="G4" s="109"/>
      <c r="H4" s="109"/>
      <c r="I4" s="109"/>
      <c r="J4" s="109"/>
    </row>
    <row r="5" spans="1:10" x14ac:dyDescent="0.3">
      <c r="A5" s="109"/>
      <c r="B5" s="109"/>
      <c r="C5" s="109"/>
      <c r="D5" s="109"/>
      <c r="E5" s="109"/>
      <c r="F5" s="109"/>
      <c r="G5" s="109"/>
      <c r="H5" s="109"/>
      <c r="I5" s="109"/>
      <c r="J5" s="109"/>
    </row>
    <row r="6" spans="1:10" x14ac:dyDescent="0.3">
      <c r="A6" s="109"/>
      <c r="B6" s="109"/>
      <c r="C6" s="109"/>
      <c r="D6" s="109"/>
      <c r="E6" s="109"/>
      <c r="F6" s="109"/>
      <c r="G6" s="109"/>
      <c r="H6" s="109"/>
      <c r="I6" s="109"/>
      <c r="J6" s="109"/>
    </row>
    <row r="7" spans="1:10" x14ac:dyDescent="0.3">
      <c r="A7" s="109"/>
      <c r="B7" s="109"/>
      <c r="C7" s="109"/>
      <c r="D7" s="109"/>
      <c r="E7" s="109"/>
      <c r="F7" s="109"/>
      <c r="G7" s="109"/>
      <c r="H7" s="109"/>
      <c r="I7" s="109"/>
      <c r="J7" s="109"/>
    </row>
    <row r="8" spans="1:10" x14ac:dyDescent="0.3">
      <c r="A8" s="109"/>
      <c r="B8" s="109"/>
      <c r="C8" s="109"/>
      <c r="D8" s="109"/>
      <c r="E8" s="109"/>
      <c r="F8" s="109"/>
      <c r="G8" s="109"/>
      <c r="H8" s="109"/>
      <c r="I8" s="109"/>
      <c r="J8" s="109"/>
    </row>
    <row r="9" spans="1:10" x14ac:dyDescent="0.3">
      <c r="A9" s="109"/>
      <c r="B9" s="109"/>
      <c r="C9" s="109"/>
      <c r="D9" s="109"/>
      <c r="E9" s="109"/>
      <c r="F9" s="109"/>
      <c r="G9" s="109"/>
      <c r="H9" s="109"/>
      <c r="I9" s="109"/>
      <c r="J9" s="109"/>
    </row>
    <row r="10" spans="1:10" x14ac:dyDescent="0.3">
      <c r="A10" s="109"/>
      <c r="B10" s="109"/>
      <c r="C10" s="109"/>
      <c r="D10" s="109"/>
      <c r="E10" s="109"/>
      <c r="F10" s="109"/>
      <c r="G10" s="109"/>
      <c r="H10" s="109"/>
      <c r="I10" s="109"/>
      <c r="J10" s="109"/>
    </row>
    <row r="11" spans="1:10" x14ac:dyDescent="0.3">
      <c r="A11" s="109"/>
      <c r="B11" s="109"/>
      <c r="C11" s="109"/>
      <c r="D11" s="109"/>
      <c r="E11" s="109"/>
      <c r="F11" s="109"/>
      <c r="G11" s="109"/>
      <c r="H11" s="109"/>
      <c r="I11" s="109"/>
      <c r="J11" s="109"/>
    </row>
    <row r="12" spans="1:10" ht="18" x14ac:dyDescent="0.35">
      <c r="A12" s="130" t="s">
        <v>152</v>
      </c>
    </row>
    <row r="13" spans="1:10" ht="17.25" customHeight="1" x14ac:dyDescent="0.35">
      <c r="A13" s="131" t="s">
        <v>167</v>
      </c>
      <c r="B13" s="112"/>
    </row>
    <row r="14" spans="1:10" ht="15.6" x14ac:dyDescent="0.3">
      <c r="A14" s="112" t="s">
        <v>149</v>
      </c>
      <c r="C14" s="264" t="s">
        <v>154</v>
      </c>
      <c r="D14" s="265" t="s">
        <v>155</v>
      </c>
      <c r="E14" s="265" t="s">
        <v>156</v>
      </c>
      <c r="F14" s="267" t="s">
        <v>157</v>
      </c>
      <c r="G14" s="111"/>
      <c r="H14" s="264" t="s">
        <v>158</v>
      </c>
      <c r="I14" s="265" t="s">
        <v>159</v>
      </c>
      <c r="J14" s="267" t="s">
        <v>160</v>
      </c>
    </row>
    <row r="15" spans="1:10" s="51" customFormat="1" x14ac:dyDescent="0.3">
      <c r="A15" s="314" t="s">
        <v>151</v>
      </c>
      <c r="B15" s="93" t="s">
        <v>148</v>
      </c>
      <c r="F15" s="114"/>
      <c r="G15" s="115"/>
      <c r="J15" s="114"/>
    </row>
    <row r="16" spans="1:10" x14ac:dyDescent="0.3">
      <c r="A16" s="283" t="s">
        <v>127</v>
      </c>
      <c r="B16" s="61" t="s">
        <v>122</v>
      </c>
      <c r="C16" s="20">
        <v>1982544</v>
      </c>
      <c r="D16" s="20">
        <v>1982544</v>
      </c>
      <c r="E16" s="20">
        <v>1982544</v>
      </c>
      <c r="F16" s="27">
        <v>0</v>
      </c>
      <c r="G16" s="4"/>
      <c r="H16" s="23">
        <v>0</v>
      </c>
      <c r="I16" s="20">
        <v>0</v>
      </c>
      <c r="J16" s="27">
        <v>0</v>
      </c>
    </row>
    <row r="17" spans="1:10" x14ac:dyDescent="0.3">
      <c r="A17" s="315" t="s">
        <v>101</v>
      </c>
      <c r="B17" s="121" t="s">
        <v>120</v>
      </c>
      <c r="C17" s="116">
        <v>1957197</v>
      </c>
      <c r="D17" s="116">
        <v>1957197</v>
      </c>
      <c r="E17" s="116">
        <v>1957197</v>
      </c>
      <c r="F17" s="122">
        <v>138403</v>
      </c>
      <c r="G17" s="113"/>
      <c r="H17" s="118">
        <v>138403</v>
      </c>
      <c r="I17" s="116">
        <v>138403</v>
      </c>
      <c r="J17" s="122">
        <v>138403</v>
      </c>
    </row>
    <row r="18" spans="1:10" x14ac:dyDescent="0.3">
      <c r="A18" s="283" t="s">
        <v>142</v>
      </c>
      <c r="B18" s="61" t="s">
        <v>121</v>
      </c>
      <c r="C18" s="20">
        <v>0</v>
      </c>
      <c r="D18" s="20">
        <v>0</v>
      </c>
      <c r="E18" s="20">
        <v>500000</v>
      </c>
      <c r="F18" s="27">
        <v>500000</v>
      </c>
      <c r="G18" s="4"/>
      <c r="H18" s="23">
        <v>333333</v>
      </c>
      <c r="I18" s="20">
        <v>166667</v>
      </c>
      <c r="J18" s="27">
        <v>0</v>
      </c>
    </row>
    <row r="19" spans="1:10" x14ac:dyDescent="0.3">
      <c r="A19" s="315" t="s">
        <v>102</v>
      </c>
      <c r="B19" s="121" t="s">
        <v>122</v>
      </c>
      <c r="C19" s="116">
        <v>2000000</v>
      </c>
      <c r="D19" s="116">
        <v>2000000</v>
      </c>
      <c r="E19" s="116">
        <v>2000000</v>
      </c>
      <c r="F19" s="122">
        <v>2000000</v>
      </c>
      <c r="G19" s="113"/>
      <c r="H19" s="118">
        <v>2000000</v>
      </c>
      <c r="I19" s="116">
        <v>2000000</v>
      </c>
      <c r="J19" s="122">
        <v>2000000</v>
      </c>
    </row>
    <row r="20" spans="1:10" x14ac:dyDescent="0.3">
      <c r="A20" s="283" t="s">
        <v>105</v>
      </c>
      <c r="B20" s="61" t="s">
        <v>123</v>
      </c>
      <c r="C20" s="20">
        <v>750000</v>
      </c>
      <c r="D20" s="20">
        <v>750000</v>
      </c>
      <c r="E20" s="20">
        <v>750000</v>
      </c>
      <c r="F20" s="27">
        <v>750000</v>
      </c>
      <c r="G20" s="4"/>
      <c r="H20" s="23">
        <v>627283</v>
      </c>
      <c r="I20" s="20">
        <v>627283</v>
      </c>
      <c r="J20" s="27">
        <v>627283</v>
      </c>
    </row>
    <row r="21" spans="1:10" x14ac:dyDescent="0.3">
      <c r="A21" s="315" t="s">
        <v>103</v>
      </c>
      <c r="B21" s="121" t="s">
        <v>123</v>
      </c>
      <c r="C21" s="116">
        <v>750000</v>
      </c>
      <c r="D21" s="116">
        <v>750000</v>
      </c>
      <c r="E21" s="116">
        <v>750000</v>
      </c>
      <c r="F21" s="122">
        <v>750000</v>
      </c>
      <c r="G21" s="113"/>
      <c r="H21" s="118">
        <v>750000</v>
      </c>
      <c r="I21" s="116">
        <v>750000</v>
      </c>
      <c r="J21" s="122">
        <v>750000</v>
      </c>
    </row>
    <row r="22" spans="1:10" x14ac:dyDescent="0.3">
      <c r="A22" s="283" t="s">
        <v>104</v>
      </c>
      <c r="B22" s="61" t="s">
        <v>120</v>
      </c>
      <c r="C22" s="20">
        <v>2908801</v>
      </c>
      <c r="D22" s="20">
        <v>2908799</v>
      </c>
      <c r="E22" s="20">
        <v>2908799</v>
      </c>
      <c r="F22" s="27">
        <v>45209</v>
      </c>
      <c r="G22" s="4"/>
      <c r="H22" s="23">
        <v>45209</v>
      </c>
      <c r="I22" s="20">
        <v>45209</v>
      </c>
      <c r="J22" s="27">
        <v>45209</v>
      </c>
    </row>
    <row r="23" spans="1:10" x14ac:dyDescent="0.3">
      <c r="A23" s="315" t="s">
        <v>105</v>
      </c>
      <c r="B23" s="121" t="s">
        <v>122</v>
      </c>
      <c r="C23" s="116">
        <v>2750000</v>
      </c>
      <c r="D23" s="116">
        <v>2750000</v>
      </c>
      <c r="E23" s="116">
        <v>2750000</v>
      </c>
      <c r="F23" s="122">
        <v>2750000</v>
      </c>
      <c r="G23" s="113"/>
      <c r="H23" s="118">
        <v>2750000</v>
      </c>
      <c r="I23" s="116">
        <v>2750000</v>
      </c>
      <c r="J23" s="122">
        <v>2750000</v>
      </c>
    </row>
    <row r="24" spans="1:10" x14ac:dyDescent="0.3">
      <c r="A24" s="283" t="s">
        <v>106</v>
      </c>
      <c r="B24" s="61" t="s">
        <v>120</v>
      </c>
      <c r="C24" s="20">
        <v>3500000</v>
      </c>
      <c r="D24" s="20">
        <v>3500000</v>
      </c>
      <c r="E24" s="20">
        <v>3500000</v>
      </c>
      <c r="F24" s="27">
        <v>3500000</v>
      </c>
      <c r="G24" s="4"/>
      <c r="H24" s="23">
        <v>3500000</v>
      </c>
      <c r="I24" s="20">
        <v>3500000</v>
      </c>
      <c r="J24" s="27">
        <v>3500000</v>
      </c>
    </row>
    <row r="25" spans="1:10" x14ac:dyDescent="0.3">
      <c r="A25" s="315" t="s">
        <v>107</v>
      </c>
      <c r="B25" s="121" t="s">
        <v>122</v>
      </c>
      <c r="C25" s="116">
        <v>1000000</v>
      </c>
      <c r="D25" s="116">
        <v>1000000</v>
      </c>
      <c r="E25" s="116">
        <v>1000000</v>
      </c>
      <c r="F25" s="122">
        <v>1000000</v>
      </c>
      <c r="G25" s="113"/>
      <c r="H25" s="118">
        <v>1000000</v>
      </c>
      <c r="I25" s="116">
        <v>1000000</v>
      </c>
      <c r="J25" s="122">
        <v>1000000</v>
      </c>
    </row>
    <row r="26" spans="1:10" x14ac:dyDescent="0.3">
      <c r="A26" s="283" t="s">
        <v>108</v>
      </c>
      <c r="B26" s="61" t="s">
        <v>122</v>
      </c>
      <c r="C26" s="20">
        <v>2500000</v>
      </c>
      <c r="D26" s="20">
        <v>2500000</v>
      </c>
      <c r="E26" s="20">
        <v>2500000</v>
      </c>
      <c r="F26" s="27">
        <v>2500000</v>
      </c>
      <c r="G26" s="4"/>
      <c r="H26" s="23">
        <v>2500000</v>
      </c>
      <c r="I26" s="20">
        <v>2500000</v>
      </c>
      <c r="J26" s="27">
        <v>2500000</v>
      </c>
    </row>
    <row r="27" spans="1:10" x14ac:dyDescent="0.3">
      <c r="A27" s="315" t="s">
        <v>109</v>
      </c>
      <c r="B27" s="121" t="s">
        <v>122</v>
      </c>
      <c r="C27" s="116">
        <v>1500000</v>
      </c>
      <c r="D27" s="116">
        <v>1500000</v>
      </c>
      <c r="E27" s="116">
        <v>1500000</v>
      </c>
      <c r="F27" s="122">
        <v>1500000</v>
      </c>
      <c r="G27" s="113"/>
      <c r="H27" s="118">
        <v>1500000</v>
      </c>
      <c r="I27" s="116">
        <v>1500000</v>
      </c>
      <c r="J27" s="122">
        <v>1500000</v>
      </c>
    </row>
    <row r="28" spans="1:10" x14ac:dyDescent="0.3">
      <c r="A28" s="283" t="s">
        <v>141</v>
      </c>
      <c r="B28" s="61" t="s">
        <v>121</v>
      </c>
      <c r="C28" s="20">
        <v>0</v>
      </c>
      <c r="D28" s="20">
        <v>0</v>
      </c>
      <c r="E28" s="20">
        <v>1800000</v>
      </c>
      <c r="F28" s="27">
        <v>1800000</v>
      </c>
      <c r="G28" s="4"/>
      <c r="H28" s="23">
        <v>1800000</v>
      </c>
      <c r="I28" s="20">
        <v>1800000</v>
      </c>
      <c r="J28" s="27">
        <v>1800000</v>
      </c>
    </row>
    <row r="29" spans="1:10" x14ac:dyDescent="0.3">
      <c r="A29" s="315" t="s">
        <v>140</v>
      </c>
      <c r="B29" s="121" t="s">
        <v>121</v>
      </c>
      <c r="C29" s="116">
        <v>0</v>
      </c>
      <c r="D29" s="116">
        <v>0</v>
      </c>
      <c r="E29" s="116">
        <v>200000</v>
      </c>
      <c r="F29" s="122">
        <v>200000</v>
      </c>
      <c r="G29" s="113"/>
      <c r="H29" s="118">
        <v>200000</v>
      </c>
      <c r="I29" s="116">
        <v>200000</v>
      </c>
      <c r="J29" s="122">
        <v>200000</v>
      </c>
    </row>
    <row r="30" spans="1:10" x14ac:dyDescent="0.3">
      <c r="A30" s="283" t="s">
        <v>110</v>
      </c>
      <c r="B30" s="61" t="s">
        <v>124</v>
      </c>
      <c r="C30" s="20">
        <v>0</v>
      </c>
      <c r="D30" s="20">
        <v>0</v>
      </c>
      <c r="E30" s="20">
        <v>0</v>
      </c>
      <c r="F30" s="27">
        <v>5356000</v>
      </c>
      <c r="G30" s="4"/>
      <c r="H30" s="23">
        <v>5356000</v>
      </c>
      <c r="I30" s="20">
        <v>5506000</v>
      </c>
      <c r="J30" s="27">
        <v>5506000</v>
      </c>
    </row>
    <row r="31" spans="1:10" x14ac:dyDescent="0.3">
      <c r="A31" s="315" t="s">
        <v>111</v>
      </c>
      <c r="B31" s="121" t="s">
        <v>124</v>
      </c>
      <c r="C31" s="116">
        <v>0</v>
      </c>
      <c r="D31" s="116">
        <v>0</v>
      </c>
      <c r="E31" s="116">
        <v>0</v>
      </c>
      <c r="F31" s="122">
        <v>1906229</v>
      </c>
      <c r="G31" s="113"/>
      <c r="H31" s="118">
        <v>1906229</v>
      </c>
      <c r="I31" s="116">
        <v>1946856</v>
      </c>
      <c r="J31" s="122">
        <v>1946856</v>
      </c>
    </row>
    <row r="32" spans="1:10" x14ac:dyDescent="0.3">
      <c r="A32" s="283" t="s">
        <v>112</v>
      </c>
      <c r="B32" s="61" t="s">
        <v>124</v>
      </c>
      <c r="C32" s="20">
        <v>0</v>
      </c>
      <c r="D32" s="20">
        <v>0</v>
      </c>
      <c r="E32" s="20">
        <v>0</v>
      </c>
      <c r="F32" s="27">
        <v>2287738</v>
      </c>
      <c r="G32" s="4"/>
      <c r="H32" s="23">
        <v>2287738</v>
      </c>
      <c r="I32" s="20">
        <v>2372670</v>
      </c>
      <c r="J32" s="27">
        <v>2372670</v>
      </c>
    </row>
    <row r="33" spans="1:10" ht="16.2" x14ac:dyDescent="0.45">
      <c r="A33" s="315" t="s">
        <v>113</v>
      </c>
      <c r="B33" s="121" t="s">
        <v>125</v>
      </c>
      <c r="C33" s="123">
        <v>146513</v>
      </c>
      <c r="D33" s="123">
        <v>134753</v>
      </c>
      <c r="E33" s="123">
        <v>106794</v>
      </c>
      <c r="F33" s="124">
        <v>108072</v>
      </c>
      <c r="G33" s="125"/>
      <c r="H33" s="126">
        <v>94426</v>
      </c>
      <c r="I33" s="123">
        <v>80201</v>
      </c>
      <c r="J33" s="124">
        <v>76794</v>
      </c>
    </row>
    <row r="34" spans="1:10" ht="16.2" x14ac:dyDescent="0.45">
      <c r="A34" s="287" t="s">
        <v>114</v>
      </c>
      <c r="B34" s="94" t="s">
        <v>125</v>
      </c>
      <c r="C34" s="149">
        <v>21745055</v>
      </c>
      <c r="D34" s="149">
        <v>21733293</v>
      </c>
      <c r="E34" s="149">
        <v>24205334</v>
      </c>
      <c r="F34" s="150">
        <v>27091651</v>
      </c>
      <c r="G34" s="178"/>
      <c r="H34" s="151">
        <v>26788621</v>
      </c>
      <c r="I34" s="149">
        <v>26883289</v>
      </c>
      <c r="J34" s="150">
        <v>26713215</v>
      </c>
    </row>
    <row r="35" spans="1:10" ht="16.2" x14ac:dyDescent="0.45">
      <c r="A35" s="316" t="s">
        <v>115</v>
      </c>
      <c r="B35" s="129"/>
      <c r="C35" s="116">
        <v>-66115</v>
      </c>
      <c r="D35" s="116">
        <v>-65697</v>
      </c>
      <c r="E35" s="116">
        <v>-201795</v>
      </c>
      <c r="F35" s="122">
        <v>-555533</v>
      </c>
      <c r="G35" s="125"/>
      <c r="H35" s="118">
        <v>-518387</v>
      </c>
      <c r="I35" s="116">
        <v>-484164</v>
      </c>
      <c r="J35" s="122">
        <v>-451056</v>
      </c>
    </row>
    <row r="36" spans="1:10" ht="16.2" x14ac:dyDescent="0.45">
      <c r="A36" s="285" t="s">
        <v>118</v>
      </c>
      <c r="B36" s="95"/>
      <c r="C36" s="62">
        <v>108524</v>
      </c>
      <c r="D36" s="62">
        <v>94031</v>
      </c>
      <c r="E36" s="62">
        <v>74009</v>
      </c>
      <c r="F36" s="63">
        <v>67199</v>
      </c>
      <c r="G36" s="125"/>
      <c r="H36" s="64">
        <v>62524</v>
      </c>
      <c r="I36" s="62">
        <v>55793</v>
      </c>
      <c r="J36" s="63">
        <v>48711</v>
      </c>
    </row>
    <row r="37" spans="1:10" ht="16.2" x14ac:dyDescent="0.45">
      <c r="A37" s="317" t="s">
        <v>116</v>
      </c>
      <c r="B37" s="129"/>
      <c r="C37" s="179">
        <v>21787464</v>
      </c>
      <c r="D37" s="179">
        <v>21761627</v>
      </c>
      <c r="E37" s="179">
        <v>24077548</v>
      </c>
      <c r="F37" s="180">
        <v>26603317</v>
      </c>
      <c r="G37" s="178"/>
      <c r="H37" s="181">
        <v>26332758</v>
      </c>
      <c r="I37" s="179">
        <v>26454918</v>
      </c>
      <c r="J37" s="180">
        <v>26310870</v>
      </c>
    </row>
    <row r="38" spans="1:10" ht="16.2" x14ac:dyDescent="0.45">
      <c r="A38" s="285" t="s">
        <v>119</v>
      </c>
      <c r="B38" s="95"/>
      <c r="C38" s="62">
        <v>-2090661</v>
      </c>
      <c r="D38" s="62">
        <v>-2082919</v>
      </c>
      <c r="E38" s="62">
        <v>-2520297</v>
      </c>
      <c r="F38" s="63">
        <v>-943029</v>
      </c>
      <c r="G38" s="125"/>
      <c r="H38" s="64">
        <v>-1004626</v>
      </c>
      <c r="I38" s="62">
        <v>-1053230</v>
      </c>
      <c r="J38" s="63">
        <v>-4519619</v>
      </c>
    </row>
    <row r="39" spans="1:10" ht="16.2" x14ac:dyDescent="0.45">
      <c r="A39" s="120" t="s">
        <v>117</v>
      </c>
      <c r="B39" s="127"/>
      <c r="C39" s="119">
        <v>19696803</v>
      </c>
      <c r="D39" s="119">
        <v>19678708</v>
      </c>
      <c r="E39" s="119">
        <v>21557251</v>
      </c>
      <c r="F39" s="128">
        <v>25660288</v>
      </c>
      <c r="G39" s="125"/>
      <c r="H39" s="79">
        <v>25328132</v>
      </c>
      <c r="I39" s="119">
        <v>25401688</v>
      </c>
      <c r="J39" s="128">
        <v>21791251</v>
      </c>
    </row>
    <row r="40" spans="1:10" ht="7.2" customHeight="1" x14ac:dyDescent="0.45">
      <c r="C40" s="4"/>
      <c r="D40" s="4"/>
      <c r="E40" s="4"/>
      <c r="F40" s="4"/>
      <c r="G40" s="125"/>
    </row>
    <row r="41" spans="1:10" ht="16.2" x14ac:dyDescent="0.45">
      <c r="C41" s="1"/>
      <c r="D41" s="1"/>
      <c r="E41" s="1"/>
      <c r="F41" s="1"/>
      <c r="G41" s="125"/>
    </row>
    <row r="42" spans="1:10" ht="16.2" x14ac:dyDescent="0.45">
      <c r="C42" s="1"/>
      <c r="D42" s="1"/>
      <c r="E42" s="1"/>
      <c r="F42" s="1"/>
      <c r="G42" s="125"/>
    </row>
    <row r="43" spans="1:10" x14ac:dyDescent="0.3">
      <c r="C43" s="1"/>
      <c r="D43" s="1"/>
      <c r="E43" s="1"/>
      <c r="F43" s="1"/>
      <c r="G43" s="4"/>
    </row>
    <row r="44" spans="1:10" x14ac:dyDescent="0.3">
      <c r="C44" s="1"/>
      <c r="D44" s="1"/>
      <c r="E44" s="1"/>
      <c r="F44" s="1"/>
      <c r="G44" s="4"/>
    </row>
    <row r="45" spans="1:10" x14ac:dyDescent="0.3">
      <c r="C45" s="1"/>
      <c r="D45" s="1"/>
      <c r="E45" s="1"/>
      <c r="F45" s="1"/>
      <c r="G45" s="4"/>
    </row>
    <row r="46" spans="1:10" x14ac:dyDescent="0.3">
      <c r="C46" s="1"/>
      <c r="D46" s="1"/>
      <c r="E46" s="1"/>
      <c r="F46" s="1"/>
      <c r="G46" s="4"/>
    </row>
    <row r="47" spans="1:10" x14ac:dyDescent="0.3">
      <c r="C47" s="1"/>
      <c r="D47" s="1"/>
      <c r="E47" s="1"/>
      <c r="F47" s="1"/>
      <c r="G47" s="4"/>
    </row>
    <row r="48" spans="1:10" x14ac:dyDescent="0.3">
      <c r="C48" s="1"/>
      <c r="D48" s="1"/>
      <c r="E48" s="1"/>
      <c r="F48" s="1"/>
      <c r="G48" s="4"/>
    </row>
    <row r="49" spans="3:7" x14ac:dyDescent="0.3">
      <c r="C49" s="1"/>
      <c r="D49" s="1"/>
      <c r="E49" s="1"/>
      <c r="F49" s="1"/>
      <c r="G49" s="4"/>
    </row>
    <row r="50" spans="3:7" x14ac:dyDescent="0.3">
      <c r="C50" s="1"/>
      <c r="D50" s="1"/>
      <c r="E50" s="1"/>
      <c r="F50" s="1"/>
      <c r="G50" s="4"/>
    </row>
    <row r="51" spans="3:7" x14ac:dyDescent="0.3">
      <c r="C51" s="1"/>
      <c r="D51" s="1"/>
      <c r="E51" s="1"/>
      <c r="F51" s="1"/>
      <c r="G51" s="4"/>
    </row>
    <row r="52" spans="3:7" x14ac:dyDescent="0.3">
      <c r="C52" s="1"/>
      <c r="D52" s="1"/>
      <c r="E52" s="1"/>
      <c r="F52" s="1"/>
      <c r="G52" s="4"/>
    </row>
    <row r="53" spans="3:7" x14ac:dyDescent="0.3">
      <c r="C53" s="1"/>
      <c r="D53" s="1"/>
      <c r="E53" s="1"/>
      <c r="F53" s="1"/>
      <c r="G53" s="4"/>
    </row>
    <row r="54" spans="3:7" x14ac:dyDescent="0.3">
      <c r="C54" s="1"/>
      <c r="D54" s="1"/>
      <c r="E54" s="1"/>
      <c r="F54" s="1"/>
      <c r="G54" s="4"/>
    </row>
    <row r="55" spans="3:7" x14ac:dyDescent="0.3">
      <c r="C55" s="1"/>
      <c r="D55" s="1"/>
      <c r="E55" s="1"/>
      <c r="F55" s="1"/>
      <c r="G55" s="4"/>
    </row>
    <row r="56" spans="3:7" x14ac:dyDescent="0.3">
      <c r="C56" s="1"/>
      <c r="D56" s="1"/>
      <c r="E56" s="1"/>
      <c r="F56" s="1"/>
      <c r="G56" s="4"/>
    </row>
    <row r="57" spans="3:7" x14ac:dyDescent="0.3">
      <c r="C57" s="1"/>
      <c r="D57" s="1"/>
      <c r="E57" s="1"/>
      <c r="F57" s="1"/>
      <c r="G57" s="4"/>
    </row>
    <row r="58" spans="3:7" x14ac:dyDescent="0.3">
      <c r="C58" s="1"/>
      <c r="D58" s="1"/>
      <c r="E58" s="1"/>
      <c r="F58" s="1"/>
      <c r="G58" s="4"/>
    </row>
    <row r="59" spans="3:7" x14ac:dyDescent="0.3">
      <c r="C59" s="1"/>
      <c r="D59" s="1"/>
      <c r="E59" s="1"/>
      <c r="F59" s="1"/>
      <c r="G59" s="4"/>
    </row>
    <row r="60" spans="3:7" x14ac:dyDescent="0.3">
      <c r="C60" s="1"/>
      <c r="D60" s="1"/>
      <c r="E60" s="1"/>
      <c r="F60" s="1"/>
      <c r="G60" s="4"/>
    </row>
    <row r="61" spans="3:7" x14ac:dyDescent="0.3">
      <c r="C61" s="1"/>
      <c r="D61" s="1"/>
      <c r="E61" s="1"/>
      <c r="F61" s="1"/>
      <c r="G61" s="4"/>
    </row>
    <row r="62" spans="3:7" x14ac:dyDescent="0.3">
      <c r="C62" s="1"/>
      <c r="D62" s="1"/>
      <c r="E62" s="1"/>
      <c r="F62" s="1"/>
      <c r="G62" s="4"/>
    </row>
    <row r="63" spans="3:7" x14ac:dyDescent="0.3">
      <c r="C63" s="1"/>
      <c r="D63" s="1"/>
      <c r="E63" s="1"/>
      <c r="F63" s="1"/>
      <c r="G63" s="4"/>
    </row>
    <row r="64" spans="3:7" x14ac:dyDescent="0.3">
      <c r="C64" s="1"/>
      <c r="D64" s="1"/>
      <c r="E64" s="1"/>
      <c r="F64" s="1"/>
      <c r="G64" s="4"/>
    </row>
    <row r="65" spans="1:10" x14ac:dyDescent="0.3">
      <c r="C65" s="1"/>
      <c r="D65" s="1"/>
      <c r="E65" s="1"/>
      <c r="F65" s="1"/>
      <c r="G65" s="4"/>
    </row>
    <row r="66" spans="1:10" x14ac:dyDescent="0.3">
      <c r="C66" s="1"/>
      <c r="D66" s="1"/>
      <c r="E66" s="1"/>
      <c r="F66" s="1"/>
      <c r="G66" s="4"/>
    </row>
    <row r="67" spans="1:10" x14ac:dyDescent="0.3">
      <c r="C67" s="1"/>
      <c r="D67" s="1"/>
      <c r="E67" s="1"/>
      <c r="F67" s="1"/>
      <c r="G67" s="4"/>
    </row>
    <row r="68" spans="1:10" x14ac:dyDescent="0.3">
      <c r="C68" s="1"/>
      <c r="D68" s="1"/>
      <c r="E68" s="1"/>
      <c r="F68" s="1"/>
      <c r="G68" s="4"/>
    </row>
    <row r="69" spans="1:10" x14ac:dyDescent="0.3">
      <c r="C69" s="1"/>
      <c r="D69" s="1"/>
      <c r="E69" s="1"/>
      <c r="F69" s="1"/>
      <c r="G69" s="4"/>
    </row>
    <row r="70" spans="1:10" x14ac:dyDescent="0.3">
      <c r="C70" s="1"/>
      <c r="D70" s="1"/>
      <c r="E70" s="1"/>
      <c r="F70" s="1"/>
      <c r="G70" s="4"/>
    </row>
    <row r="71" spans="1:10" x14ac:dyDescent="0.3">
      <c r="C71" s="1"/>
      <c r="D71" s="1"/>
      <c r="E71" s="1"/>
      <c r="F71" s="1"/>
      <c r="G71" s="4"/>
    </row>
    <row r="72" spans="1:10" x14ac:dyDescent="0.3">
      <c r="C72" s="1"/>
      <c r="D72" s="1"/>
      <c r="E72" s="1"/>
      <c r="F72" s="1"/>
      <c r="G72" s="4"/>
    </row>
    <row r="73" spans="1:10" x14ac:dyDescent="0.3">
      <c r="C73" s="1"/>
      <c r="D73" s="1"/>
      <c r="E73" s="1"/>
      <c r="F73" s="1"/>
      <c r="G73" s="4"/>
    </row>
    <row r="74" spans="1:10" x14ac:dyDescent="0.3">
      <c r="C74" s="1"/>
      <c r="D74" s="1"/>
      <c r="E74" s="1"/>
      <c r="F74" s="1"/>
      <c r="G74" s="4"/>
    </row>
    <row r="75" spans="1:10" x14ac:dyDescent="0.3">
      <c r="C75" s="1"/>
      <c r="D75" s="1"/>
      <c r="E75" s="1"/>
      <c r="F75" s="1"/>
      <c r="G75" s="4"/>
    </row>
    <row r="76" spans="1:10" x14ac:dyDescent="0.3">
      <c r="A76" s="5"/>
      <c r="B76" s="5"/>
      <c r="C76" s="5"/>
      <c r="D76" s="5"/>
      <c r="E76" s="5"/>
      <c r="F76" s="5"/>
      <c r="G76" s="5"/>
      <c r="H76" s="5"/>
      <c r="I76" s="5"/>
      <c r="J76" s="5"/>
    </row>
    <row r="88" spans="3:7" x14ac:dyDescent="0.3">
      <c r="C88" s="1"/>
      <c r="D88" s="1"/>
      <c r="E88" s="1"/>
      <c r="F88" s="1"/>
      <c r="G88" s="4"/>
    </row>
    <row r="89" spans="3:7" x14ac:dyDescent="0.3">
      <c r="C89" s="1"/>
      <c r="D89" s="1"/>
      <c r="E89" s="1"/>
      <c r="F89" s="1"/>
      <c r="G89" s="4"/>
    </row>
  </sheetData>
  <printOptions horizontalCentered="1"/>
  <pageMargins left="0.2" right="0.2" top="0.2" bottom="0.2" header="0" footer="0"/>
  <pageSetup scale="83" fitToHeight="0" orientation="landscape" r:id="rId1"/>
  <headerFooter scaleWithDoc="0">
    <oddFooter>&amp;C&amp;P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47B86-6DD3-4E92-9C06-1072B79D60DA}">
  <sheetPr>
    <pageSetUpPr fitToPage="1"/>
  </sheetPr>
  <dimension ref="A1:F89"/>
  <sheetViews>
    <sheetView showGridLines="0" topLeftCell="A7" zoomScale="115" zoomScaleNormal="115" workbookViewId="0">
      <selection activeCell="A43" sqref="A43"/>
    </sheetView>
  </sheetViews>
  <sheetFormatPr defaultColWidth="9.109375" defaultRowHeight="14.4" x14ac:dyDescent="0.3"/>
  <cols>
    <col min="1" max="1" width="64.33203125" customWidth="1"/>
    <col min="2" max="6" width="12.6640625" style="259" customWidth="1"/>
  </cols>
  <sheetData>
    <row r="1" spans="1:6" x14ac:dyDescent="0.3">
      <c r="A1" s="109"/>
      <c r="B1" s="258"/>
    </row>
    <row r="2" spans="1:6" x14ac:dyDescent="0.3">
      <c r="A2" s="109"/>
      <c r="B2" s="258"/>
    </row>
    <row r="3" spans="1:6" x14ac:dyDescent="0.3">
      <c r="A3" s="109"/>
      <c r="B3" s="258"/>
    </row>
    <row r="4" spans="1:6" x14ac:dyDescent="0.3">
      <c r="A4" s="109"/>
      <c r="B4" s="258"/>
    </row>
    <row r="5" spans="1:6" x14ac:dyDescent="0.3">
      <c r="A5" s="109"/>
      <c r="B5" s="258"/>
    </row>
    <row r="6" spans="1:6" x14ac:dyDescent="0.3">
      <c r="A6" s="109"/>
      <c r="B6" s="258"/>
    </row>
    <row r="7" spans="1:6" x14ac:dyDescent="0.3">
      <c r="A7" s="109"/>
      <c r="B7" s="258"/>
    </row>
    <row r="8" spans="1:6" x14ac:dyDescent="0.3">
      <c r="A8" s="109"/>
      <c r="B8" s="258"/>
    </row>
    <row r="9" spans="1:6" x14ac:dyDescent="0.3">
      <c r="A9" s="109"/>
      <c r="B9" s="258"/>
    </row>
    <row r="10" spans="1:6" x14ac:dyDescent="0.3">
      <c r="A10" s="109"/>
      <c r="B10" s="258"/>
    </row>
    <row r="11" spans="1:6" x14ac:dyDescent="0.3">
      <c r="A11" s="109"/>
      <c r="B11" s="258"/>
    </row>
    <row r="12" spans="1:6" ht="18" x14ac:dyDescent="0.35">
      <c r="A12" s="130" t="s">
        <v>152</v>
      </c>
    </row>
    <row r="13" spans="1:6" ht="18" x14ac:dyDescent="0.35">
      <c r="A13" s="131" t="s">
        <v>177</v>
      </c>
    </row>
    <row r="14" spans="1:6" ht="15.6" x14ac:dyDescent="0.3">
      <c r="A14" s="112" t="s">
        <v>149</v>
      </c>
      <c r="B14" s="332" t="s">
        <v>178</v>
      </c>
      <c r="C14" s="333"/>
      <c r="D14" s="333"/>
      <c r="E14" s="333"/>
      <c r="F14" s="334"/>
    </row>
    <row r="15" spans="1:6" ht="51.75" customHeight="1" x14ac:dyDescent="0.3">
      <c r="B15" s="318" t="s">
        <v>181</v>
      </c>
      <c r="C15" s="318" t="s">
        <v>180</v>
      </c>
      <c r="D15" s="318" t="s">
        <v>185</v>
      </c>
      <c r="E15" s="318" t="s">
        <v>182</v>
      </c>
      <c r="F15" s="318" t="s">
        <v>179</v>
      </c>
    </row>
    <row r="16" spans="1:6" x14ac:dyDescent="0.3">
      <c r="A16" s="294" t="s">
        <v>183</v>
      </c>
      <c r="B16" s="263">
        <v>549388</v>
      </c>
      <c r="C16" s="263">
        <v>-16883499</v>
      </c>
      <c r="D16" s="263">
        <v>-308327</v>
      </c>
      <c r="E16" s="263">
        <v>563</v>
      </c>
      <c r="F16" s="263">
        <v>-16641875</v>
      </c>
    </row>
    <row r="17" spans="1:6" x14ac:dyDescent="0.3">
      <c r="A17" s="284" t="s">
        <v>10</v>
      </c>
      <c r="B17" s="262">
        <v>61049</v>
      </c>
      <c r="C17" s="262">
        <v>229615</v>
      </c>
      <c r="D17" s="262">
        <v>100730</v>
      </c>
      <c r="E17" s="262">
        <v>-103</v>
      </c>
      <c r="F17" s="262">
        <v>391291</v>
      </c>
    </row>
    <row r="18" spans="1:6" ht="16.2" x14ac:dyDescent="0.45">
      <c r="A18" s="287" t="s">
        <v>190</v>
      </c>
      <c r="B18" s="187">
        <v>610437</v>
      </c>
      <c r="C18" s="187">
        <v>-16653884</v>
      </c>
      <c r="D18" s="187">
        <v>-207597</v>
      </c>
      <c r="E18" s="187">
        <v>460</v>
      </c>
      <c r="F18" s="187">
        <v>-16250584</v>
      </c>
    </row>
    <row r="19" spans="1:6" ht="16.2" x14ac:dyDescent="0.45">
      <c r="A19" s="284" t="s">
        <v>172</v>
      </c>
      <c r="B19" s="189">
        <v>0</v>
      </c>
      <c r="C19" s="189">
        <v>16199344</v>
      </c>
      <c r="D19" s="189">
        <v>282124</v>
      </c>
      <c r="E19" s="189">
        <v>0</v>
      </c>
      <c r="F19" s="189">
        <v>16481468</v>
      </c>
    </row>
    <row r="20" spans="1:6" ht="16.2" x14ac:dyDescent="0.45">
      <c r="A20" s="295" t="s">
        <v>202</v>
      </c>
      <c r="B20" s="241">
        <v>610437</v>
      </c>
      <c r="C20" s="241">
        <v>-454540</v>
      </c>
      <c r="D20" s="241">
        <v>74527</v>
      </c>
      <c r="E20" s="241">
        <v>460</v>
      </c>
      <c r="F20" s="241">
        <v>230884</v>
      </c>
    </row>
    <row r="21" spans="1:6" ht="7.2" customHeight="1" x14ac:dyDescent="0.3"/>
    <row r="22" spans="1:6" x14ac:dyDescent="0.3">
      <c r="B22" s="260"/>
    </row>
    <row r="23" spans="1:6" x14ac:dyDescent="0.3">
      <c r="B23" s="260"/>
    </row>
    <row r="76" spans="2:6" s="5" customFormat="1" x14ac:dyDescent="0.3">
      <c r="B76" s="261"/>
      <c r="C76" s="261"/>
      <c r="D76" s="261"/>
      <c r="E76" s="261"/>
      <c r="F76" s="261"/>
    </row>
    <row r="89" collapsed="1" x14ac:dyDescent="0.3"/>
  </sheetData>
  <mergeCells count="1">
    <mergeCell ref="B14:F14"/>
  </mergeCells>
  <printOptions horizontalCentered="1"/>
  <pageMargins left="0.2" right="0.2" top="0.2" bottom="0.2" header="0" footer="0"/>
  <pageSetup fitToHeight="0" orientation="landscape" r:id="rId1"/>
  <headerFooter scaleWithDoc="0">
    <oddFooter>&amp;C&amp;P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Cover</vt:lpstr>
      <vt:lpstr>Consolidated Income Statement</vt:lpstr>
      <vt:lpstr>Consolidated Balance Sheet</vt:lpstr>
      <vt:lpstr>Consolidated Cash Flows</vt:lpstr>
      <vt:lpstr>Wireless Trended Schedule</vt:lpstr>
      <vt:lpstr>Pay-TV Trended Schedule</vt:lpstr>
      <vt:lpstr>BSS Trended Schedule</vt:lpstr>
      <vt:lpstr>Debt Trended Schedule</vt:lpstr>
      <vt:lpstr>3Q25 Non-GAAP Walk</vt:lpstr>
      <vt:lpstr>Footnotes</vt:lpstr>
      <vt:lpstr>'BSS Trended Schedule'!Print_Area</vt:lpstr>
      <vt:lpstr>'Consolidated Balance Sheet'!Print_Area</vt:lpstr>
      <vt:lpstr>'Consolidated Cash Flows'!Print_Area</vt:lpstr>
      <vt:lpstr>'Consolidated Income Statement'!Print_Area</vt:lpstr>
      <vt:lpstr>Cover!Print_Area</vt:lpstr>
      <vt:lpstr>'Debt Trended Schedule'!Print_Area</vt:lpstr>
      <vt:lpstr>Footnotes!Print_Area</vt:lpstr>
      <vt:lpstr>'Pay-TV Trended Schedule'!Print_Area</vt:lpstr>
      <vt:lpstr>'Wireless Trended Schedule'!Print_Area</vt:lpstr>
    </vt:vector>
  </TitlesOfParts>
  <Company>DISH Network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 Yen</dc:creator>
  <cp:lastModifiedBy>Culig, Kim</cp:lastModifiedBy>
  <cp:lastPrinted>2025-11-06T02:53:26Z</cp:lastPrinted>
  <dcterms:created xsi:type="dcterms:W3CDTF">2025-06-02T16:12:22Z</dcterms:created>
  <dcterms:modified xsi:type="dcterms:W3CDTF">2025-11-06T11:01:40Z</dcterms:modified>
</cp:coreProperties>
</file>